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onlapra rendeletek 2021\"/>
    </mc:Choice>
  </mc:AlternateContent>
  <xr:revisionPtr revIDLastSave="0" documentId="8_{EE039B6A-A7A4-4562-B18E-BC56B28456B9}" xr6:coauthVersionLast="36" xr6:coauthVersionMax="36" xr10:uidLastSave="{00000000-0000-0000-0000-000000000000}"/>
  <bookViews>
    <workbookView xWindow="32760" yWindow="32760" windowWidth="21570" windowHeight="7980" activeTab="3" xr2:uid="{00000000-000D-0000-FFFF-FFFF00000000}"/>
  </bookViews>
  <sheets>
    <sheet name="1. mell." sheetId="26" r:id="rId1"/>
    <sheet name="2.mell." sheetId="4" r:id="rId2"/>
    <sheet name="3.mell" sheetId="5" r:id="rId3"/>
    <sheet name="4.mell" sheetId="8" r:id="rId4"/>
    <sheet name="5.mell" sheetId="9" r:id="rId5"/>
    <sheet name="6.mell" sheetId="10" r:id="rId6"/>
    <sheet name="7.mell" sheetId="11" r:id="rId7"/>
    <sheet name="8.mell" sheetId="12" r:id="rId8"/>
    <sheet name="9.mell" sheetId="27" r:id="rId9"/>
    <sheet name="10.mell." sheetId="28" r:id="rId10"/>
    <sheet name="11.1.mell" sheetId="13" r:id="rId11"/>
    <sheet name="11.2.mell" sheetId="14" r:id="rId12"/>
    <sheet name="11.3.mell" sheetId="15" r:id="rId13"/>
    <sheet name="11.4.mell" sheetId="16" r:id="rId14"/>
    <sheet name="11.5.mell" sheetId="17" r:id="rId15"/>
    <sheet name="11.6.mell" sheetId="18" r:id="rId16"/>
    <sheet name="11.7.mell" sheetId="19" r:id="rId17"/>
    <sheet name="12.mell" sheetId="20" r:id="rId18"/>
    <sheet name="13.mell" sheetId="21" r:id="rId19"/>
    <sheet name="14.mell" sheetId="22" r:id="rId20"/>
    <sheet name="15.mell" sheetId="23" r:id="rId21"/>
    <sheet name="16. mell" sheetId="29" r:id="rId22"/>
    <sheet name="17. mell" sheetId="30" r:id="rId23"/>
    <sheet name="18.mell" sheetId="31" r:id="rId24"/>
    <sheet name="PK_A1" sheetId="25" r:id="rId25"/>
  </sheets>
  <definedNames>
    <definedName name="adat">'18.mell'!$A$8:$AU$118</definedName>
    <definedName name="_xlnm.Print_Titles" localSheetId="9">'10.mell.'!$2:$2</definedName>
    <definedName name="_xlnm.Print_Titles" localSheetId="17">'12.mell'!$2:$3</definedName>
    <definedName name="_xlnm.Print_Titles" localSheetId="18">'13.mell'!$2:$3</definedName>
    <definedName name="_xlnm.Print_Titles" localSheetId="19">'14.mell'!$2:$3</definedName>
    <definedName name="_xlnm.Print_Titles" localSheetId="23">'18.mell'!$2:$7</definedName>
    <definedName name="_xlnm.Print_Titles" localSheetId="1">'2.mell.'!$2:$2</definedName>
    <definedName name="_xlnm.Print_Titles" localSheetId="2">'3.mell'!$2:$2</definedName>
    <definedName name="_xlnm.Print_Titles" localSheetId="3">'4.mell'!$A:$B,'4.mell'!$1:$1</definedName>
    <definedName name="_xlnm.Print_Titles" localSheetId="4">'5.mell'!$A:$B,'5.mell'!$1:$2</definedName>
    <definedName name="_xlnm.Print_Area" localSheetId="0">'1. mell.'!$A$1:$E$26</definedName>
    <definedName name="_xlnm.Print_Area" localSheetId="21">'16. mell'!$A$1:$F$40</definedName>
    <definedName name="_xlnm.Print_Area" localSheetId="8">'9.mell'!$A$1:$F$25</definedName>
  </definedNames>
  <calcPr calcId="191029"/>
</workbook>
</file>

<file path=xl/calcChain.xml><?xml version="1.0" encoding="utf-8"?>
<calcChain xmlns="http://schemas.openxmlformats.org/spreadsheetml/2006/main">
  <c r="F103" i="28" l="1"/>
  <c r="D15" i="30"/>
  <c r="D14" i="30"/>
  <c r="D12" i="30"/>
  <c r="D11" i="30"/>
  <c r="F7" i="30"/>
  <c r="F25" i="28"/>
  <c r="D33" i="28"/>
  <c r="F33" i="28" s="1"/>
  <c r="C33" i="28"/>
  <c r="F23" i="5"/>
  <c r="F17" i="5"/>
  <c r="F18" i="5"/>
  <c r="F19" i="5"/>
  <c r="C12" i="27"/>
  <c r="D12" i="27"/>
  <c r="C15" i="27"/>
  <c r="D15" i="27"/>
  <c r="C19" i="27"/>
  <c r="D19" i="27"/>
  <c r="F19" i="27" s="1"/>
  <c r="B24" i="26"/>
  <c r="D54" i="5"/>
  <c r="F54" i="5" s="1"/>
  <c r="E54" i="5"/>
  <c r="C54" i="5"/>
  <c r="F4" i="5"/>
  <c r="F5" i="5"/>
  <c r="F6" i="5"/>
  <c r="F7" i="5"/>
  <c r="F8" i="5"/>
  <c r="F11" i="5"/>
  <c r="F12" i="5"/>
  <c r="F15" i="5"/>
  <c r="F16" i="5"/>
  <c r="F20" i="5"/>
  <c r="F21" i="5"/>
  <c r="F22" i="5"/>
  <c r="F24" i="5"/>
  <c r="F25" i="5"/>
  <c r="F26" i="5"/>
  <c r="F27" i="5"/>
  <c r="F30" i="5"/>
  <c r="F31" i="5"/>
  <c r="F32" i="5"/>
  <c r="F34" i="5"/>
  <c r="F36" i="5"/>
  <c r="F37" i="5"/>
  <c r="F40" i="5"/>
  <c r="F41" i="5"/>
  <c r="F44" i="5"/>
  <c r="F45" i="5"/>
  <c r="F46" i="5"/>
  <c r="F47" i="5"/>
  <c r="F48" i="5"/>
  <c r="F49" i="5"/>
  <c r="F50" i="5"/>
  <c r="F51" i="5"/>
  <c r="F52" i="5"/>
  <c r="F53" i="5"/>
  <c r="F3" i="5"/>
  <c r="D85" i="4"/>
  <c r="F85" i="4" s="1"/>
  <c r="E85" i="4"/>
  <c r="C85" i="4"/>
  <c r="F81" i="4"/>
  <c r="F83" i="4"/>
  <c r="F84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21" i="4"/>
  <c r="F22" i="4"/>
  <c r="F23" i="4"/>
  <c r="F24" i="4"/>
  <c r="F25" i="4"/>
  <c r="F26" i="4"/>
  <c r="F27" i="4"/>
  <c r="F28" i="4"/>
  <c r="F29" i="4"/>
  <c r="F30" i="4"/>
  <c r="F31" i="4"/>
  <c r="F32" i="4"/>
  <c r="F34" i="4"/>
  <c r="F35" i="4"/>
  <c r="F36" i="4"/>
  <c r="F37" i="4"/>
  <c r="F38" i="4"/>
  <c r="F39" i="4"/>
  <c r="F40" i="4"/>
  <c r="F41" i="4"/>
  <c r="F42" i="4"/>
  <c r="F43" i="4"/>
  <c r="F44" i="4"/>
  <c r="F45" i="4"/>
  <c r="F47" i="4"/>
  <c r="F50" i="4"/>
  <c r="F51" i="4"/>
  <c r="F52" i="4"/>
  <c r="F53" i="4"/>
  <c r="F58" i="4"/>
  <c r="F60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6" i="4"/>
  <c r="F79" i="4"/>
  <c r="F80" i="4"/>
  <c r="F3" i="4"/>
  <c r="E34" i="30"/>
  <c r="C34" i="30"/>
  <c r="F33" i="30"/>
  <c r="F32" i="30"/>
  <c r="D34" i="30"/>
  <c r="D31" i="30"/>
  <c r="D30" i="30"/>
  <c r="D29" i="30"/>
  <c r="D28" i="30"/>
  <c r="F27" i="30"/>
  <c r="D26" i="30"/>
  <c r="E24" i="30"/>
  <c r="F24" i="30" s="1"/>
  <c r="D24" i="30"/>
  <c r="C24" i="30"/>
  <c r="F23" i="30"/>
  <c r="F16" i="30"/>
  <c r="F13" i="30"/>
  <c r="F10" i="30"/>
  <c r="E39" i="29"/>
  <c r="F39" i="29" s="1"/>
  <c r="D39" i="29"/>
  <c r="C39" i="29"/>
  <c r="F38" i="29"/>
  <c r="F31" i="29"/>
  <c r="F30" i="29"/>
  <c r="F29" i="29"/>
  <c r="D26" i="29"/>
  <c r="C26" i="29"/>
  <c r="E25" i="29"/>
  <c r="D23" i="29"/>
  <c r="D40" i="29" s="1"/>
  <c r="C23" i="29"/>
  <c r="E22" i="29"/>
  <c r="E16" i="29"/>
  <c r="D16" i="29"/>
  <c r="C16" i="29"/>
  <c r="E14" i="29"/>
  <c r="D14" i="29"/>
  <c r="C14" i="29"/>
  <c r="E7" i="29"/>
  <c r="D7" i="29"/>
  <c r="C7" i="29"/>
  <c r="C40" i="29" s="1"/>
  <c r="F6" i="29"/>
  <c r="E112" i="28"/>
  <c r="D112" i="28"/>
  <c r="C112" i="28"/>
  <c r="F102" i="28"/>
  <c r="E101" i="28"/>
  <c r="D101" i="28"/>
  <c r="C101" i="28"/>
  <c r="E90" i="28"/>
  <c r="D90" i="28"/>
  <c r="C90" i="28"/>
  <c r="E79" i="28"/>
  <c r="D79" i="28"/>
  <c r="C79" i="28"/>
  <c r="E68" i="28"/>
  <c r="D68" i="28"/>
  <c r="C68" i="28"/>
  <c r="E57" i="28"/>
  <c r="D57" i="28"/>
  <c r="C57" i="28"/>
  <c r="F48" i="28"/>
  <c r="E46" i="28"/>
  <c r="F46" i="28" s="1"/>
  <c r="D46" i="28"/>
  <c r="C46" i="28"/>
  <c r="F38" i="28"/>
  <c r="E35" i="28"/>
  <c r="C35" i="28"/>
  <c r="F32" i="28"/>
  <c r="F31" i="28"/>
  <c r="D24" i="28"/>
  <c r="C24" i="28"/>
  <c r="D13" i="28"/>
  <c r="C13" i="28"/>
  <c r="E24" i="27"/>
  <c r="F24" i="27" s="1"/>
  <c r="D24" i="27"/>
  <c r="C24" i="27"/>
  <c r="F21" i="27"/>
  <c r="E19" i="27"/>
  <c r="F17" i="27"/>
  <c r="F16" i="27"/>
  <c r="E15" i="27"/>
  <c r="F15" i="27" s="1"/>
  <c r="F13" i="27"/>
  <c r="E12" i="27"/>
  <c r="F11" i="27"/>
  <c r="F10" i="27"/>
  <c r="F8" i="27"/>
  <c r="E25" i="26"/>
  <c r="D24" i="26"/>
  <c r="D26" i="26"/>
  <c r="E26" i="26" s="1"/>
  <c r="C24" i="26"/>
  <c r="C26" i="26"/>
  <c r="B26" i="26"/>
  <c r="E22" i="26"/>
  <c r="E21" i="26"/>
  <c r="E20" i="26"/>
  <c r="E19" i="26"/>
  <c r="E18" i="26"/>
  <c r="E17" i="26"/>
  <c r="E15" i="26"/>
  <c r="D14" i="26"/>
  <c r="D16" i="26"/>
  <c r="E16" i="26" s="1"/>
  <c r="C14" i="26"/>
  <c r="C16" i="26"/>
  <c r="B14" i="26"/>
  <c r="B16" i="26"/>
  <c r="E13" i="26"/>
  <c r="E12" i="26"/>
  <c r="E11" i="26"/>
  <c r="E10" i="26"/>
  <c r="E9" i="26"/>
  <c r="E8" i="26"/>
  <c r="E7" i="26"/>
  <c r="E6" i="26"/>
  <c r="E24" i="26"/>
  <c r="E14" i="26"/>
  <c r="F34" i="30"/>
  <c r="F7" i="29"/>
  <c r="F57" i="28"/>
  <c r="D20" i="27"/>
  <c r="D25" i="27" s="1"/>
  <c r="C20" i="27"/>
  <c r="C25" i="27" s="1"/>
  <c r="F12" i="27"/>
  <c r="E25" i="27" l="1"/>
  <c r="F25" i="27" s="1"/>
  <c r="E40" i="29"/>
  <c r="F40" i="29" s="1"/>
  <c r="D35" i="28"/>
  <c r="F35" i="28" s="1"/>
  <c r="E20" i="27"/>
  <c r="F20" i="27" s="1"/>
</calcChain>
</file>

<file path=xl/sharedStrings.xml><?xml version="1.0" encoding="utf-8"?>
<sst xmlns="http://schemas.openxmlformats.org/spreadsheetml/2006/main" count="1936" uniqueCount="1203">
  <si>
    <t xml:space="preserve"> </t>
  </si>
  <si>
    <t>10</t>
  </si>
  <si>
    <t>01</t>
  </si>
  <si>
    <t>02</t>
  </si>
  <si>
    <t>03</t>
  </si>
  <si>
    <t>K9. Finanszírozási kiadások</t>
  </si>
  <si>
    <t>04</t>
  </si>
  <si>
    <t>B8. Finanszírozási bevételek</t>
  </si>
  <si>
    <t>08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</si>
  <si>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</si>
  <si>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</si>
  <si>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</si>
  <si>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</si>
  <si>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</si>
  <si>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</si>
  <si>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Normatív jutalmak (K1102)</t>
  </si>
  <si>
    <t>Készenléti, ügyeleti, helyettesítési díj, túlóra, túlszolgálat (K1104)</t>
  </si>
  <si>
    <t>07</t>
  </si>
  <si>
    <t>Béren kívüli juttatások (K1107)</t>
  </si>
  <si>
    <t>Ruházati költségtérítés (K1108)</t>
  </si>
  <si>
    <t>09</t>
  </si>
  <si>
    <t>Közlekedési költségtérítés (K1109)</t>
  </si>
  <si>
    <t>Egyéb költségtérítések (K1110)</t>
  </si>
  <si>
    <t>12</t>
  </si>
  <si>
    <t>Szociális támogatások (K1112)</t>
  </si>
  <si>
    <t>13</t>
  </si>
  <si>
    <t>15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</si>
  <si>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</si>
  <si>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</si>
  <si>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</si>
  <si>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</si>
  <si>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</si>
  <si>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20</t>
  </si>
  <si>
    <t>21</t>
  </si>
  <si>
    <t>22</t>
  </si>
  <si>
    <t>ebből: szociális hozzájárulási adó (K2)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</si>
  <si>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</si>
  <si>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</si>
  <si>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</si>
  <si>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</si>
  <si>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</si>
  <si>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</si>
  <si>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</si>
  <si>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</si>
  <si>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</si>
  <si>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32</t>
  </si>
  <si>
    <t>Informatikai szolgáltatások igénybevétele (K321)</t>
  </si>
  <si>
    <t>33</t>
  </si>
  <si>
    <t>Egyéb kommunikációs szolgáltatások (K322)</t>
  </si>
  <si>
    <t>34</t>
  </si>
  <si>
    <t>35</t>
  </si>
  <si>
    <t>Közüzemi díjak (K331)</t>
  </si>
  <si>
    <t>36</t>
  </si>
  <si>
    <t>Vásárolt élelmezés (K332)</t>
  </si>
  <si>
    <t>37</t>
  </si>
  <si>
    <t>39</t>
  </si>
  <si>
    <t>Karbantartási, kisjavítási szolgáltatások (K334)</t>
  </si>
  <si>
    <t>42</t>
  </si>
  <si>
    <t>Szakmai tevékenységet segítő szolgáltatások  (K336)</t>
  </si>
  <si>
    <t>43</t>
  </si>
  <si>
    <t>44</t>
  </si>
  <si>
    <t>ebből: biztosítási díjak (K337)</t>
  </si>
  <si>
    <t>45</t>
  </si>
  <si>
    <t>46</t>
  </si>
  <si>
    <t>Kiküldetések kiadásai (K341)</t>
  </si>
  <si>
    <t>47</t>
  </si>
  <si>
    <t>Reklám- és propagandakiadások (K342)</t>
  </si>
  <si>
    <t>48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</si>
  <si>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</si>
  <si>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</si>
  <si>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</si>
  <si>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</si>
  <si>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</si>
  <si>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54</t>
  </si>
  <si>
    <t>58</t>
  </si>
  <si>
    <t>Egyéb dologi kiadások (K355)</t>
  </si>
  <si>
    <t>59</t>
  </si>
  <si>
    <t>60</t>
  </si>
  <si>
    <t>62</t>
  </si>
  <si>
    <t>72</t>
  </si>
  <si>
    <t>ebből: az egyéb pénzbeli és természetbeni gyermekvédelmi támogatások  (K42)</t>
  </si>
  <si>
    <t>99</t>
  </si>
  <si>
    <t>ebből: települési támogatás [Szoctv. 45. §], (K48)</t>
  </si>
  <si>
    <t>ebből: önkormányzat által saját hatáskörben (nem szociális és gyermekvédelmi előírások alapján) adott más ellátás (K48)</t>
  </si>
  <si>
    <t>A helyi önkormányzatok előző évi elszámolásából származó kiadások (K5021)</t>
  </si>
  <si>
    <t>125</t>
  </si>
  <si>
    <t>ebből: központi költségvetési szervek (K506)</t>
  </si>
  <si>
    <t>ebből: helyi önkormányzatok és költségvetési szerveik (K506)</t>
  </si>
  <si>
    <t>ebből: társulások és költségvetési szerveik (K506)</t>
  </si>
  <si>
    <t>158</t>
  </si>
  <si>
    <t>ebből: nemzetiségi önkormányzatok és költségvetési szerveik (K506)</t>
  </si>
  <si>
    <t>162</t>
  </si>
  <si>
    <t>166</t>
  </si>
  <si>
    <t>ebből: háztartások (K508)</t>
  </si>
  <si>
    <t>177</t>
  </si>
  <si>
    <t>180</t>
  </si>
  <si>
    <t>ebből: egyéb civil szervezetek (K512)</t>
  </si>
  <si>
    <t>Tartalékok (K513)</t>
  </si>
  <si>
    <t>Immateriális javak beszerzése, létesítése (K61)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</si>
  <si>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</si>
  <si>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</si>
  <si>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</si>
  <si>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</si>
  <si>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Egyéb tárgyi eszközök felújítása  (K73)</t>
  </si>
  <si>
    <t>Felújítási célú előzetesen felszámított általános forgalmi adó (K74)</t>
  </si>
  <si>
    <t>227</t>
  </si>
  <si>
    <t>236</t>
  </si>
  <si>
    <t>ebből: nemzetiségi önkormányzatok és költségvetési szerveik (K84)</t>
  </si>
  <si>
    <t>ebből: egyházi jogi személyek (K89)</t>
  </si>
  <si>
    <t>ebből: egyéb civil szervezetek (K89)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</si>
  <si>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</si>
  <si>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</si>
  <si>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</si>
  <si>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06</t>
  </si>
  <si>
    <t>Elszámolásból származó bevételek (B116)</t>
  </si>
  <si>
    <t>ebből: társadalombiztosítás pénzügyi alapjai (B16)</t>
  </si>
  <si>
    <t>38</t>
  </si>
  <si>
    <t>ebből: elkülönített állami pénzalapok (B16)</t>
  </si>
  <si>
    <t>68</t>
  </si>
  <si>
    <t>71</t>
  </si>
  <si>
    <t>ebből: fejezeti kezelésű előirányzatok EU-s programokra és azok hazai társfinanszírozása (B25)</t>
  </si>
  <si>
    <t>ebből: egyéb fejezeti kezelésű előirányzatok (B25)</t>
  </si>
  <si>
    <t>79</t>
  </si>
  <si>
    <t>ebből: építményadó  (B34)</t>
  </si>
  <si>
    <t>ebből: magánszemélyek kommunális adója (B34)</t>
  </si>
  <si>
    <t>ebből: telekadó (B34)</t>
  </si>
  <si>
    <t>115</t>
  </si>
  <si>
    <t>ebből: állandó jelleggel végzett iparűzési tevékenység után fizetett helyi iparűzési adó (B351)</t>
  </si>
  <si>
    <t>142</t>
  </si>
  <si>
    <t>ebből: belföldi gépjárművek adójának a helyi önkormányzatot megillető része (B354)</t>
  </si>
  <si>
    <t>147</t>
  </si>
  <si>
    <t>154</t>
  </si>
  <si>
    <t>ebből: tartózkodás után fizetett idegenforgalmi adó  (B355)</t>
  </si>
  <si>
    <t>164</t>
  </si>
  <si>
    <t>ebből: környezetvédelmi bírság (B36)</t>
  </si>
  <si>
    <t>ebből: egyéb települési adók (B36)</t>
  </si>
  <si>
    <t>184</t>
  </si>
  <si>
    <t>Készletértékesítés ellenértéke (B401)</t>
  </si>
  <si>
    <t>186</t>
  </si>
  <si>
    <t>ebből:tárgyi eszközök bérbeadásából származó bevétel (B402)</t>
  </si>
  <si>
    <t>ebből: önkormányzati vagyon üzemeltetéséből, koncesszióból származó bevétel (B404)</t>
  </si>
  <si>
    <t>Ellátási díjak (B405)</t>
  </si>
  <si>
    <t>Kiszámlázott általános forgalmi adó (B406)</t>
  </si>
  <si>
    <t>ebből: kiadások visszatérítései (B411)</t>
  </si>
  <si>
    <t>220</t>
  </si>
  <si>
    <t>ebből: termőföld-eladás bevételei (B52)</t>
  </si>
  <si>
    <t>233</t>
  </si>
  <si>
    <t>Működési célú visszatérítendő támogatások, kölcsönök visszatérülése államháztartáson kívülről (=234+…+242) (B64)</t>
  </si>
  <si>
    <t>ebből: háztartások (B64)</t>
  </si>
  <si>
    <t>Államháztartáson belüli megelőlegezések visszafizetése (K914)</t>
  </si>
  <si>
    <t>23</t>
  </si>
  <si>
    <t>Pénzeszközök lekötött bankbetétként elhelyezése (K916)</t>
  </si>
  <si>
    <t>40</t>
  </si>
  <si>
    <t>Előző év költségvetési maradványának igénybevétele (B8131)</t>
  </si>
  <si>
    <t>14</t>
  </si>
  <si>
    <t>Államháztartáson belüli megelőlegezések (B814)</t>
  </si>
  <si>
    <t>Összesen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</si>
  <si>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</si>
  <si>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</si>
  <si>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</si>
  <si>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</si>
  <si>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</si>
  <si>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</si>
  <si>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045150 Egyéb szárazföldi személyszállítás</t>
  </si>
  <si>
    <t>045160 Közutak, hidak, alagutak üzemeltetése, fenntartása</t>
  </si>
  <si>
    <t>047320 Turizmusfejlesztési támogatások és tevékenységek</t>
  </si>
  <si>
    <t>049010 Máshova nem sorolt gazdasági ügyek</t>
  </si>
  <si>
    <t>051030 Nem veszélyes (települési) hulladék vegyes (ömlesztett) begyűjtése, szállítása, átrakása</t>
  </si>
  <si>
    <t>063020 Víztermelés, -kezelés, -ellátás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</si>
  <si>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</si>
  <si>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</si>
  <si>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</si>
  <si>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</si>
  <si>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072112 Háziorvosi ügyeleti ellátás</t>
  </si>
  <si>
    <t>072311 Fogorvosi alapellátás</t>
  </si>
  <si>
    <t>074031 Család és nővédelmi egészségügyi gondozás</t>
  </si>
  <si>
    <t>074032 Ifjúság-egészségügyi gondozás</t>
  </si>
  <si>
    <t>082044 Könyvtári szolgáltatások</t>
  </si>
  <si>
    <t>084031 Civil szervezetek működési támogatása</t>
  </si>
  <si>
    <t>084040 Egyházak közösségi és hitéleti tevékenységének támogatása</t>
  </si>
  <si>
    <t>104051 Gyermekvédelmi pénzbeli és természetbeni ellátások</t>
  </si>
  <si>
    <t>107051 Szociális étkeztetés szociális konyhán</t>
  </si>
  <si>
    <t>107052 Házi segítségnyújtás</t>
  </si>
  <si>
    <t>107055 Falugondnoki, tanyagondnoki szolgáltatás</t>
  </si>
  <si>
    <t>107060 Egyéb szociális pénzbeli és természetbeni ellátások, támogatások</t>
  </si>
  <si>
    <t>Átlagos statisztikai állományi létszám</t>
  </si>
  <si>
    <t>052020 Szennyvíz gyűjtése, tisztítása, elhelyezése</t>
  </si>
  <si>
    <t>062020 Településfejlesztési projektek és támogatásuk</t>
  </si>
  <si>
    <t>900020 Önkormányzatok funkcióra nem sorolható bevételei államháztartáson kívülről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</si>
  <si>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</si>
  <si>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</si>
  <si>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</si>
  <si>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</si>
  <si>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</si>
  <si>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05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</si>
  <si>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</si>
  <si>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</si>
  <si>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</si>
  <si>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</si>
  <si>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</si>
  <si>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30</t>
  </si>
  <si>
    <t>"A", "B" fizetési osztály összesen</t>
  </si>
  <si>
    <t>"C", "D" fizetési osztály összesen</t>
  </si>
  <si>
    <t>"E" - "J" fizetési osztály összesen</t>
  </si>
  <si>
    <t>KÖZALKALMAZOTTAK ÖSSZESEN (=27+...+39)</t>
  </si>
  <si>
    <t>77</t>
  </si>
  <si>
    <t>fizikai alkalmazott, a költségvetési szerveknél foglalkoztatott egyéb munkavállaló  (fizikai alkalmazott)</t>
  </si>
  <si>
    <t>közfoglalkoztatott</t>
  </si>
  <si>
    <t>81</t>
  </si>
  <si>
    <t>EGYÉB BÉRRENDSZER ÖSSZESEN (=74+…+80)</t>
  </si>
  <si>
    <t>90</t>
  </si>
  <si>
    <t>polgármester, főpolgármester</t>
  </si>
  <si>
    <t>91</t>
  </si>
  <si>
    <t>helyi önkormányzati képviselő-testület tagja, megyei közgyűlés tagja</t>
  </si>
  <si>
    <t>93</t>
  </si>
  <si>
    <t>VÁLASZTOTT TISZTSÉGVISELŐK ÖSSZESEN (=82+...+92)</t>
  </si>
  <si>
    <t>94</t>
  </si>
  <si>
    <t>FOGLALKOZTATOTTAK ÖSSZESEN (=26+40+51+57+62+67+73+81+93)</t>
  </si>
  <si>
    <t>95</t>
  </si>
  <si>
    <t>Zárólétszám (az időszak végén munkavégzésre irányuló jogviszonyban állók statisztikai állományi létszáma) (fő)</t>
  </si>
  <si>
    <t>96</t>
  </si>
  <si>
    <t>Munkajogi zárólétszám (az időszak végén munkaviszonyban állók létszáma) (fő)</t>
  </si>
  <si>
    <t>97</t>
  </si>
  <si>
    <t>Üres álláshelyek száma az időszak végén</t>
  </si>
  <si>
    <t>98</t>
  </si>
  <si>
    <t>Tartósan (legalább három hónapja) üres álláshelyek száma az időszak végén</t>
  </si>
  <si>
    <t>Átlagos statisztikai állományi létszám (tényleges éves átlagos statisztikai állományi létszám) (fő)</t>
  </si>
  <si>
    <t>Nem vezetői létszám összesen</t>
  </si>
  <si>
    <t>Létszám összesen</t>
  </si>
  <si>
    <t>a) csoport</t>
  </si>
  <si>
    <t>Összesen (01+02)</t>
  </si>
  <si>
    <t>Humánpolitikai</t>
  </si>
  <si>
    <t>Összesen (04+…+12)</t>
  </si>
  <si>
    <t>Adminisztratív-titkársági (15+16+17)</t>
  </si>
  <si>
    <t>- I. csoport feladatait segítő</t>
  </si>
  <si>
    <t>Szállítási</t>
  </si>
  <si>
    <t>Jóléti</t>
  </si>
  <si>
    <t>Üzemeltetési</t>
  </si>
  <si>
    <t>26</t>
  </si>
  <si>
    <t>Összesen (14+18+…+25)</t>
  </si>
  <si>
    <t>Összesen (03+13+26)</t>
  </si>
  <si>
    <t>Közalkalmazottak (33+34+35)</t>
  </si>
  <si>
    <t>I. funkció csoport</t>
  </si>
  <si>
    <t>56</t>
  </si>
  <si>
    <t>Munka Törvénykönyve hatálya alá tartozók (57+58+59)</t>
  </si>
  <si>
    <t>57</t>
  </si>
  <si>
    <t>- ebből: közfoglalkoztatottak (61+62+63)</t>
  </si>
  <si>
    <t>61</t>
  </si>
  <si>
    <t>64</t>
  </si>
  <si>
    <t>Választott tisztségviselők (65+66+67)</t>
  </si>
  <si>
    <t>65</t>
  </si>
  <si>
    <t>Megbízási szerződés alapján foglalkoztatottak (69+70+71)</t>
  </si>
  <si>
    <t>69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</si>
  <si>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</si>
  <si>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</si>
  <si>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</si>
  <si>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</si>
  <si>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2. melléklet I.5. A költségvetési szerveknél foglalkoztatottak 2018. évi áthúzódó és 2019. évi kompenzációja</t>
  </si>
  <si>
    <t>2. melléklet III.1. Szociális ágazati  összevont pótlék és egészségügyi kiegészítő pótlék</t>
  </si>
  <si>
    <t>2. melléklet IV.1.d) Települési önkormányzatok nyilvános könyvtári és közművelődési feladatainak támogatása</t>
  </si>
  <si>
    <t>2. melléklet IV.1. Könyvtári, közművelődési és múzeumi feladatok támogatása (5+…+13)</t>
  </si>
  <si>
    <t>35. cím A falu- és tanyagondnoki szolgálatok kiegészítő támogatása</t>
  </si>
  <si>
    <t>92</t>
  </si>
  <si>
    <t>37. cím A minimálbér és a garantált bérminimum emelés hatásának kompenzációja</t>
  </si>
  <si>
    <t>106</t>
  </si>
  <si>
    <t>Mindösszesen (=1+2+3+4+14+18+19+35+60+…+105)</t>
  </si>
  <si>
    <t>Az önkormányzat által a 2018. évben fel nem használt, de 2019. évben jogszerűen felhasználható összeg</t>
  </si>
  <si>
    <t>Ebből 2019. évben az előirt határidőig ténylegesen felhasznált</t>
  </si>
  <si>
    <t>Eltérés (fel nem használt) (=3-4)</t>
  </si>
  <si>
    <t>123</t>
  </si>
  <si>
    <t>81. cím A téli rezsicsökkentésben korábban nem részesült, a vezetékes gáz- vagy távfűtéstől eltérő fűtőanyagot használó háztartások egyszeri támogatása</t>
  </si>
  <si>
    <t>Mindösszesen (=1+2+3+4+14+18+19+36+52+…+124)</t>
  </si>
  <si>
    <t>Költségvetési törvény szerint igényelt támogatás</t>
  </si>
  <si>
    <t>Tényleges támogatás</t>
  </si>
  <si>
    <t>11/A 90. sor szerinti 35. A falu- és tanyagondnoki szolgálatok kiegészítő támogatása címen nyújtott támogatás</t>
  </si>
  <si>
    <t>I.1. A települési  önkormányzatok működésének támogatása 09 01 01 01 00</t>
  </si>
  <si>
    <t>I.3. Határátkelőhelyek fenntartásának támogatása 09 01 01 03 00</t>
  </si>
  <si>
    <t>III.3. Egyes szociális és gyermekjóléti feladatok támogatása - család és gyermekjóléti szolgálat/központ kivételével 09 01 03 03 02</t>
  </si>
  <si>
    <t>Összesen  (=1+…+11)</t>
  </si>
  <si>
    <t>11/I - Az önkormányzat, intézményei, továbbá az önkormányzathoz felösszesített társulások és azok intézményei által teljesített kiadások, bevételek  kormányzati funkciónként</t>
  </si>
  <si>
    <t>003.oszlop 05/A űrlap-015 Foglalkoztatottak személyi juttatásai  (K11)</t>
  </si>
  <si>
    <t>004.oszlop 05/A űrlap-019 Külső személyi juttatások  (K12)</t>
  </si>
  <si>
    <t>005.oszlop 05/A űrlap-020 Személyi juttatások összesen  (K1)</t>
  </si>
  <si>
    <t>006.oszlop 05/A űrlap-021 Munkaadókat terhelő járulékok és szociális hozzájárulási adó  (K2)</t>
  </si>
  <si>
    <t>007.oszlop 05/A űrlap-060 Dologi kiadások  (K3)</t>
  </si>
  <si>
    <t>008.oszlop 05/A űrlap-049 Működési célú előzetesen felszámított általános forgalmi adó  (K351)</t>
  </si>
  <si>
    <t>009.oszlop 05/A űrlap-119 Ellátottak pénzbeli juttatásai  (K4)</t>
  </si>
  <si>
    <t>010.oszlop 05/A űrlap-149 Egyéb működési célú támogatások államháztartáson belülre (K506)</t>
  </si>
  <si>
    <t>011.oszlop 05/A űrlap-177 Egyéb működési célú támogatások államháztartáson kívülre  (K512)</t>
  </si>
  <si>
    <t>012.oszlop 05/A űrlap-189 Egyéb működési kiadás  (K5)</t>
  </si>
  <si>
    <t>013.oszlop 05/A űrlap-198 Beruházások  (K6)</t>
  </si>
  <si>
    <t>014.oszlop 05/A űrlap-200 Informatikai eszközök felújítása  (K72)</t>
  </si>
  <si>
    <t>015.oszlop 05/A űrlap-201 Egyéb tárgyi eszközök felújítása  (K73)</t>
  </si>
  <si>
    <t>016.oszlop 05/A űrlap-202 Felújítási célú előzetesen felszámított általános forgalmi adó  (K74)</t>
  </si>
  <si>
    <t>017.oszlop 05/A űrlap-203 Felújítások  (K7)</t>
  </si>
  <si>
    <t>018.oszlop 05/A űrlap-265 Egyéb felhalmozási célú kiadások  (K8)</t>
  </si>
  <si>
    <t>019.oszlop 05/A űrlap - 266 Költségvetési kiadások (K1-K8) - 05. űrlap 122 A helyi önkormányzatok előző évi elszámolásából származó kiadások (K5021) - 05. űrlap - 40 Közvetített szolgáltatások (K335)</t>
  </si>
  <si>
    <t>020.oszlop 06/A űrlap-007 Önkormányzatok működési célú támogatásai  (B11)</t>
  </si>
  <si>
    <t>021.oszlop 06/A űrlap-043 Működési célú támogatások államháztartáson belülről  (B1)</t>
  </si>
  <si>
    <t>022.oszlop 06/A űrlap-079 Felhalmozási célú támogatások államháztartáson belülről  (B2)</t>
  </si>
  <si>
    <t>023.oszlop 06/A űrlap-184 Közhatalmi bevételek  (B3)</t>
  </si>
  <si>
    <t>024.oszlop 06/A űrlap-198 Ellátási díjak  (B405)</t>
  </si>
  <si>
    <t>025.oszlop 06/A űrlap-199 Kiszámlázott általános forgalmi adó  (B406)</t>
  </si>
  <si>
    <t>026.oszlop 06/A űrlap-200 Általános forgalmi adó visszatérítése  (B407)</t>
  </si>
  <si>
    <t>027.oszlop 06/A űrlap-207 Kamatbevételek és más nyereségjellegű bevételek  (B408)</t>
  </si>
  <si>
    <t>028.oszlop 06/A űrlap-220 Működési bevételek  (B4)</t>
  </si>
  <si>
    <t>029.oszlop 06/A űrlap-229 Felhalmozási bevételek  (B5)</t>
  </si>
  <si>
    <t>030.oszlop 06/A űrlap-255 Működési célú átvett pénzeszközök  (B6)</t>
  </si>
  <si>
    <t>031.oszlop 06/A űrlap-281 Felhalmozási célú átvett pénzeszközök  (B7)</t>
  </si>
  <si>
    <t>032.oszlop 06/A űrlap-282 Költségvetési bevételek  (B1-B7)</t>
  </si>
  <si>
    <t>033.oszlop 05/A űrlap-266 Költségvetési kiadások (K1-K8)</t>
  </si>
  <si>
    <t>034.oszlop 05/A űrlap-122 A helyi önkormányzatok előző évi elszámolásából származó kiadások (K5021)</t>
  </si>
  <si>
    <t>035.oszlop 05/A űrlap-099 Egyéb nem intézményi ellátások (K48)</t>
  </si>
  <si>
    <t>036.oszlop 05/A űrlap-40 Közvetített szolgáltatások (K335)</t>
  </si>
  <si>
    <t>82</t>
  </si>
  <si>
    <t>114</t>
  </si>
  <si>
    <t>136</t>
  </si>
  <si>
    <t>168</t>
  </si>
  <si>
    <t>170</t>
  </si>
  <si>
    <t>173</t>
  </si>
  <si>
    <t>175</t>
  </si>
  <si>
    <t>176</t>
  </si>
  <si>
    <t>183</t>
  </si>
  <si>
    <t>192</t>
  </si>
  <si>
    <t>221</t>
  </si>
  <si>
    <t>258</t>
  </si>
  <si>
    <t>267</t>
  </si>
  <si>
    <t>082091 Közművelődés – közösségi és társadalmi részvétel fejlesztése</t>
  </si>
  <si>
    <t>268</t>
  </si>
  <si>
    <t>082092 Közművelődés – hagyományos közösségi kulturális értékek gondozása</t>
  </si>
  <si>
    <t>279</t>
  </si>
  <si>
    <t>281</t>
  </si>
  <si>
    <t>401</t>
  </si>
  <si>
    <t>417</t>
  </si>
  <si>
    <t>418</t>
  </si>
  <si>
    <t>420</t>
  </si>
  <si>
    <t>421</t>
  </si>
  <si>
    <t>431</t>
  </si>
  <si>
    <t>437</t>
  </si>
  <si>
    <t>A 34. sor kivételelével számított összesen (1.+…+33.+35.+ …+436.)</t>
  </si>
  <si>
    <t>438</t>
  </si>
  <si>
    <t>Összesen:</t>
  </si>
  <si>
    <t>11/J - A 11/A és 11/B űrlapok egyes sorainak elszámolása</t>
  </si>
  <si>
    <t>11/A és 11/B űrlapok 3. oszlopa szerinti értéke</t>
  </si>
  <si>
    <t>082091, 082092, 082093 és 082094 kormányzati funkción elszámolt kiadások</t>
  </si>
  <si>
    <t>082061, 082062, 082063, 082064 kormányzati funkción elszámolt kiadások</t>
  </si>
  <si>
    <t>082042, 082043 és 082044 kormányzati funkción elszámolt kiadások</t>
  </si>
  <si>
    <t>082020 kormányzati funkción elszámolt kiadások</t>
  </si>
  <si>
    <t>082030 kormányzati funkción elszámolt kiadások</t>
  </si>
  <si>
    <t>11.a/11.b űrlap 4. oszlopában az adott sorra másolandó érték (=4+…+8)</t>
  </si>
  <si>
    <t>Az egyes oszlopok szerinti kormányzati funkciókon elszámolt kiadások összesen</t>
  </si>
  <si>
    <t>11/A űrlap 8. 2. melléklet IV.1.d) Települési önkormányzatok nyilvános könyvtári és közművelődési feladatainak támogatása</t>
  </si>
  <si>
    <t>082091, 082092, 082093 és 082094 kormányzati funkciókon elszámolt kiadásokból támogatással szemben el nem számolt érték</t>
  </si>
  <si>
    <t>082042, 082043 és 082044 kormányzati funkción elszámolt kiadásokból támogatással szemben el nem számolt érték</t>
  </si>
  <si>
    <t>11/K - A 11/A űrlap 4. sorának elszámolása</t>
  </si>
  <si>
    <t>11.c űrlap 6. és 7. sora szerinti egyes szociális és gyermekjóléti feladatok támogatására fel nem használt kiadás</t>
  </si>
  <si>
    <t>Szociális ágazati összevont pótlék és egészségügyi kiegészítő pótlék (11/A. űrlap 3. sor 4. oszlopában szereplő) értékéből a szociális és gyermekjóléti alapszolgáltatásokra felhasznált része</t>
  </si>
  <si>
    <t>Támogatási célú finanszírozási műveletek kormányzati funkción átadott kiadások</t>
  </si>
  <si>
    <t>Az önkormányzat által az „Ellátottak pénzbeli juttatásai” rovatokon elszámolt kiadások csökkentve a 11/A. űrlap 33. Pénzbeli szociális ellátások kiegészítése támogatás 4. oszlop értékével</t>
  </si>
  <si>
    <t>Az önkormányzat által a „Lakáshoz jutást segítő támogatások” (061030), a „Lakóingatlan szociális célú bérbeadása, üzemeltetése” (106010), a „Lakásfenntartással, lakhatással összefüggő ellátások” (106020) és az "Egyéb szociális pénzbeli és természetbeni ellátások, támogatások" (107060) kormányzati funkción elszámolt kiadások</t>
  </si>
  <si>
    <t>A III.2. jogcím szerinti támogatásra elszámolható kiadások összesen (=2+5+6+7+9+11+13) csökkentve a 11/A. űrlap 28. sor 3. melléklet I.9. A települési önkormányzatok szociális célú tüzelőanyag vásárlásához kapcsolódó támogatása és a 11/B. űrlap 28,106,107 és 123 sorokon elszámolt kiadással</t>
  </si>
  <si>
    <t>11/L - A helyi önkormányzatok visszafizetési kötelezettsége, pótlólagos támogatása (Ávr. 111. §), és a jogtalan igénybevétele után fizetendő ügyleti kamata (Ávr. 112. §)</t>
  </si>
  <si>
    <t>Ávr. 111. § a) szerinti valamennyi támogatás pótlólagos összege (11.c űrlap 12. sor 10. és 11. oszlopok és a 11/A űrlap 2 és 19. sor 3. oszlop figyelembe vétele mellett)</t>
  </si>
  <si>
    <t>A költségvetési támogatások és a vis maior támogatások visszafizetendő összege (Ávr. 111. § e)</t>
  </si>
  <si>
    <t>Kamatalapba számító rendelkezésre bocsátott támogatások összege (a 11.c űrlap 2,5,6,7,8,9,10 és 11. sorban a 3. oszlop - 11/L. űrlap 14. sor 3. oszlop) és a (a 11.c űrlap 2,5,6,7,8,9,10 és 11. sorban a 3+4+5. oszlop összege - 11/L. űrlap 14. sor 3. oszlop + 11/L. űrlap 13. sor 3. oszlop + 11/L. űrlap 12. sor 3. oszlop)  közül a nagyobbat kell figyelembe venni</t>
  </si>
  <si>
    <t>Önkormányzat tőketartozása összesen (1+3+…+9)</t>
  </si>
  <si>
    <t>A 22. sor szerinti tőketartozás 10032000-01031496 számlára fizetendő része (1+3+4+5+6-visszafizetendő vis maior támogatás+7+8+9):</t>
  </si>
  <si>
    <t>Önkormányzat visszafizetési kötelezettsége és fizetendő kamat összesen (21+22)</t>
  </si>
  <si>
    <t>Önkormányzatot megillető pótlólagos támogatás (2)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</si>
  <si>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</si>
  <si>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</si>
  <si>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</si>
  <si>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</si>
  <si>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</si>
  <si>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</si>
  <si>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</si>
  <si>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</si>
  <si>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</si>
  <si>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</si>
  <si>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11</t>
  </si>
  <si>
    <t>A/III/1 Tartós részesedések (=A/III/1a+…+A/III/1e)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</si>
  <si>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</si>
  <si>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</si>
  <si>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</si>
  <si>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B/I/1 Vásárolt készletek</t>
  </si>
  <si>
    <t>B/I Készletek (=B/I/1+…+B/I/5)</t>
  </si>
  <si>
    <t>B) NEMZETI VAGYONBA TARTOZÓ FORGÓESZKÖZÖK (= B/I+B/II)</t>
  </si>
  <si>
    <t>C/I/1 Éven túli lejáratú forint lekötött bankbetétek</t>
  </si>
  <si>
    <t>C/I Lekötött bankbetétek (=C/I/1+…+C/I/2)</t>
  </si>
  <si>
    <t>C/II/1 Forintpénztár</t>
  </si>
  <si>
    <t>C/II Pénztárak, csekkek, betétkönyvek (=C/II/1+C/II/2+C/II/3)</t>
  </si>
  <si>
    <t>C/III/1 Kincstáron kívüli forintszámlák</t>
  </si>
  <si>
    <t>53</t>
  </si>
  <si>
    <t>C/III Forintszámlák (=C/III/1+C/III/2)</t>
  </si>
  <si>
    <t>C) PÉNZESZKÖZÖK (=C/I+…+C/IV)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</si>
  <si>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</si>
  <si>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</si>
  <si>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</si>
  <si>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</si>
  <si>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</si>
  <si>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</si>
  <si>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</si>
  <si>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</si>
  <si>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</si>
  <si>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</si>
  <si>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</si>
  <si>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</si>
  <si>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</si>
  <si>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78</t>
  </si>
  <si>
    <t>D/I/4i - ebből: költségvetési évben esedékes követelések egyéb működési bevételekre</t>
  </si>
  <si>
    <t>101</t>
  </si>
  <si>
    <t>D/I Költségvetési évben esedékes követelések (=D/I/1+…+D/I/8)</t>
  </si>
  <si>
    <t>D/II/5 Költségvetési évet követően esedékes követelések felhalmozási bevételre (=D/II/5a+…+D/II/5e)</t>
  </si>
  <si>
    <t>D/II/5b - ebből: költségvetési évet követően esedékes követelések ingatlanok értékesítésére</t>
  </si>
  <si>
    <t>129</t>
  </si>
  <si>
    <t>D/II/6 Költségvetési évet követően esedékes követelések működési célú átvett pénzeszközre (&gt;=D/II/6a+D/II/6b+D/II/6c)</t>
  </si>
  <si>
    <t>132</t>
  </si>
  <si>
    <t>D/II/6c - ebből: költségvetési évet követően esedékes követelések működési célú visszatérítendő támogatások, kölcsönök visszatérülésére államháztartáson kívülről</t>
  </si>
  <si>
    <t>D/II Költségvetési évet követően esedékes követelések (=D/II/1+…+D/II/8)</t>
  </si>
  <si>
    <t>143</t>
  </si>
  <si>
    <t>D/III/1 Adott előlegek (=D/III/1a+…+D/III/1f)</t>
  </si>
  <si>
    <t>145</t>
  </si>
  <si>
    <t>D/III/1b - ebből: beruházásokra, felújításokra adott előlegek</t>
  </si>
  <si>
    <t>148</t>
  </si>
  <si>
    <t>D/III/1e - ebből: foglalkoztatottaknak adott előlegek</t>
  </si>
  <si>
    <t>152</t>
  </si>
  <si>
    <t>D/III/4 Forgótőke elszámolása</t>
  </si>
  <si>
    <t>155</t>
  </si>
  <si>
    <t>D/III/7 Folyósított, megelőlegezett társadalombiztosítási és családtámogatási ellátások elszámolása</t>
  </si>
  <si>
    <t>D/III Követelés jellegű sajátos elszámolások (=D/III/1+…+D/III/9)</t>
  </si>
  <si>
    <t>159</t>
  </si>
  <si>
    <t>D) KÖVETELÉSEK  (=D/I+D/II+D/III)</t>
  </si>
  <si>
    <t>161</t>
  </si>
  <si>
    <t>E/I/2 Más előzetesen felszámított levonható általános forgalmi adó</t>
  </si>
  <si>
    <t>E/I/3 Adott előleghez kapcsolódó előzetesen felszámított nem levonható általános forgalmi adó</t>
  </si>
  <si>
    <t>163</t>
  </si>
  <si>
    <t>E/I/4 Más előzetesen felszámított nem levonható általános forgalmi adó</t>
  </si>
  <si>
    <t>E/I Előzetesen felszámított általános forgalmi adó elszámolása (=E/I/1+…+E/I/4)</t>
  </si>
  <si>
    <t>E/II/2 Más fizetendő általános forgalmi adó</t>
  </si>
  <si>
    <t>167</t>
  </si>
  <si>
    <t>E/II Fizetendő általános forgalmi adó elszámolása (=E/II/1+E/II/2)</t>
  </si>
  <si>
    <t>171</t>
  </si>
  <si>
    <t>E) EGYÉB SAJÁTOS ELSZÁMOLÁSOK (=E/I+E/II+E/III)</t>
  </si>
  <si>
    <t>ESZKÖZÖK ÖSSZESEN (=A+B+C+D+E+F)</t>
  </si>
  <si>
    <t>G/I  Nemzeti vagyon induláskori értéke</t>
  </si>
  <si>
    <t>179</t>
  </si>
  <si>
    <t>G/III Egyéb eszközök induláskori értéke és változásai</t>
  </si>
  <si>
    <t>G/IV Felhalmozott eredmény</t>
  </si>
  <si>
    <t>182</t>
  </si>
  <si>
    <t>G/VI Mérleg szerinti eredmény</t>
  </si>
  <si>
    <t>G/ SAJÁT TŐKE  (= G/I+…+G/VI)</t>
  </si>
  <si>
    <t>H/I/3 Költségvetési évben esedékes kötelezettségek dologi kiadásokra</t>
  </si>
  <si>
    <t>209</t>
  </si>
  <si>
    <t>H/I Költségvetési évben esedékes kötelezettségek (=H/I/1+…+H/I/9)</t>
  </si>
  <si>
    <t>222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</si>
  <si>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</si>
  <si>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</si>
  <si>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</si>
  <si>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234</t>
  </si>
  <si>
    <t>H/III/1 Kapott előlegek</t>
  </si>
  <si>
    <t>235</t>
  </si>
  <si>
    <t>H/III/2 Továbbadási célból folyósított támogatások, ellátások elszámolása</t>
  </si>
  <si>
    <t>H/III/3 Más szervezetet megillető bevételek elszámolása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</si>
  <si>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</si>
  <si>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</si>
  <si>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</si>
  <si>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</si>
  <si>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</si>
  <si>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</si>
  <si>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</si>
  <si>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</si>
  <si>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</si>
  <si>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</si>
  <si>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</si>
  <si>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</si>
  <si>
    <t>13/A - 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</si>
  <si>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</si>
  <si>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</si>
  <si>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</si>
  <si>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</si>
  <si>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</si>
  <si>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</si>
  <si>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</si>
  <si>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</si>
  <si>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</si>
  <si>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</si>
  <si>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</si>
  <si>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</si>
  <si>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18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</si>
  <si>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</si>
  <si>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</si>
  <si>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</si>
  <si>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</si>
  <si>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</si>
  <si>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</si>
  <si>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24</t>
  </si>
  <si>
    <t>A)  TEVÉKENYSÉGEK EREDMÉNYE (=I±II+III-IV-V-VI-VII)</t>
  </si>
  <si>
    <t>24 Fizetendő kamatok és kamatjellegű ráfordítások</t>
  </si>
  <si>
    <t>IX Pénzügyi műveletek ráfordításai (=22+23+24+25+26)</t>
  </si>
  <si>
    <t>B)  PÉNZÜGYI MŰVELETEK EREDMÉNYE (=VIII-IX)</t>
  </si>
  <si>
    <t>C)  MÉRLEG SZERINTI EREDMÉNY (=±A±B)</t>
  </si>
  <si>
    <t>15/A - Kimutatás az immateriális javak, tárgyi eszközök koncesszióba, vagyonkezelésbe adott eszközök állományának alakulásáról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</si>
  <si>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</si>
  <si>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</si>
  <si>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</si>
  <si>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</si>
  <si>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</si>
  <si>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</si>
  <si>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Egyéb növekedés</t>
  </si>
  <si>
    <t>Összes növekedés  (=02+…+07)</t>
  </si>
  <si>
    <t>Értékesítés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</si>
  <si>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</si>
  <si>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</si>
  <si>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</si>
  <si>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</si>
  <si>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</si>
  <si>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</si>
  <si>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</si>
  <si>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Értékcsökkenés összesen (=19+23)</t>
  </si>
  <si>
    <t>Eszközök nettó értéke (=15-24)</t>
  </si>
  <si>
    <t>Teljesen (0-ig) leírt eszközök bruttó értéke</t>
  </si>
  <si>
    <t>16/A - Az eszközök értékvesztésének alakulása</t>
  </si>
  <si>
    <t>Nyitó adatok, bekerülési érték</t>
  </si>
  <si>
    <t>Záró adatok, bekerülési érték</t>
  </si>
  <si>
    <t>Záró adatok, értékvesztés</t>
  </si>
  <si>
    <t>Adott előlegek</t>
  </si>
  <si>
    <t>Tartós részesedések</t>
  </si>
  <si>
    <t>Készletek</t>
  </si>
  <si>
    <t>Lekötött bankbetétek</t>
  </si>
  <si>
    <t>Kincstáron kívüli forintszámlák</t>
  </si>
  <si>
    <t>Követelések a követelés jellegű sajátos elszámolások kivételével</t>
  </si>
  <si>
    <t>Összesen (=01+…+10)</t>
  </si>
  <si>
    <t>PK_A1 - Tárgyidőszaki pénzforgalom levezetése a főkönyvi kivonat adatai alapján.</t>
  </si>
  <si>
    <t>Összeg (a főkönyvben szereplő előjelnek megfelően) Ft-ban</t>
  </si>
  <si>
    <t>A. 32-33. számlák nyitó tárgyidőszaki egyenlege összesen ( =1+2)</t>
  </si>
  <si>
    <t>1. sor: 32. számlák nyitó tárgyidőszaki egyenlege [+32]</t>
  </si>
  <si>
    <t>2. sor: 33. számlák nyitó tárgyidőszaki egyenlege [+(331-3318) + (332-3328)]</t>
  </si>
  <si>
    <t>B. Korrekciós tételek összesen: (2+1+3+4-5-6-….-29. sorok)</t>
  </si>
  <si>
    <t>1. sor: Kiadások nyilvántartási ellenszámla  tárgyidőszaki egyenlege [-003]</t>
  </si>
  <si>
    <t>2. sor: Bevételek nyilvántartási ellenszámla  tárgyidőszaki egyenlege [+005]</t>
  </si>
  <si>
    <t>3. sor: Előző év költségvetési maradványának igénybevétele teljesítése tárgyidőszaki egyenlege [-0981313]</t>
  </si>
  <si>
    <t>7. sor: Adott előlegek számla  tárgyidőszaki forgalma összesen [+/-3651]</t>
  </si>
  <si>
    <t>7b. sor: Beruházásokra, felújításokra adott előlegek tárgyidőszaki forgalma [+/-(36512-365182)]</t>
  </si>
  <si>
    <t>7e. sor: Foglalkoztatottaknak adott előlegek tárgyidőszaki forgalma [+/-(36515-365185)]</t>
  </si>
  <si>
    <t>12. sor: Folyósított, megelőlegezett társadalombiztosítási és családtámogatási ellátások elszámolása számla tárgyidőszaki forgalma  [+/-3657]</t>
  </si>
  <si>
    <t>15. sor: Adott előleghez kapcsolódó előzetesen felszámított nem levonható általános forgalmi adó tárgyidőszaki forgalma  [+/-36413]</t>
  </si>
  <si>
    <t>18. sor: Kapott előlegek tárgyidőszaki forgalma [+/-3671]</t>
  </si>
  <si>
    <t>19. sor: Továbbadási célból folyósított támogatások, ellátások elszámolása számla tárgyidőszaki forgalma [+/-3672]</t>
  </si>
  <si>
    <t>20. sor: Más szervezetet megillető bevételek elszámolása számla tárgyidőszaki forgalma [+/-3673]</t>
  </si>
  <si>
    <t>C. 32-33. számlák számított tárgyidőszaki záró egyenlege (A + B)</t>
  </si>
  <si>
    <t>D. 32-33. számlák főkönyvi kivonat szerinti záró tárgyidőszaki egyenlege [+32 + (331-3318) + (332-3328)]</t>
  </si>
  <si>
    <t>B. Korrekciós tételek összesen: (+1+2-3-4-5)</t>
  </si>
  <si>
    <t>1. sor: Pénzeszközök lekötött bankbetétként elhelyezése teljesítése tárgyidőszaki egyenlege [+059163]</t>
  </si>
  <si>
    <t>C. 31. számla számított tárgyidőszaki záróegyenlege (A + B)</t>
  </si>
  <si>
    <t>55</t>
  </si>
  <si>
    <t>D. 31. számla főkönyvi kivonat szerinti záró tárgyidőszaki egyenlege [+ (311-3181) + (312-3182)]</t>
  </si>
  <si>
    <t>egységes rovatrend szerint kiemelt kiadási és bevételi jogcímei</t>
  </si>
  <si>
    <t>Adatok  forintban!</t>
  </si>
  <si>
    <t>Rovatrend</t>
  </si>
  <si>
    <t>Teljesítés index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</si>
  <si>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</si>
  <si>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</si>
  <si>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</si>
  <si>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</si>
  <si>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</si>
  <si>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</si>
  <si>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</si>
  <si>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</si>
  <si>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</si>
  <si>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</si>
  <si>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</si>
  <si>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</si>
  <si>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</si>
  <si>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</si>
  <si>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</si>
  <si>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</si>
  <si>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</si>
  <si>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</si>
  <si>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BEVÉTELEK ÖSSZESEN (B1-8)</t>
  </si>
  <si>
    <t>Sorszám</t>
  </si>
  <si>
    <t>Adónem</t>
  </si>
  <si>
    <t>Építményadó</t>
  </si>
  <si>
    <t>Idegenforgalmi adó épület után</t>
  </si>
  <si>
    <t>Kommunális adó</t>
  </si>
  <si>
    <t>Telekadó</t>
  </si>
  <si>
    <t>Vagyoni típusú adók összesen: (1+2+3+4)</t>
  </si>
  <si>
    <t>Iparűzési adó állandó tevékenység után</t>
  </si>
  <si>
    <t>Iparűzési adó ideiglenes tevékenység után</t>
  </si>
  <si>
    <t>Értékesítési és forgalmi adók (6+7)</t>
  </si>
  <si>
    <t>Gépjárműadó</t>
  </si>
  <si>
    <t>Idegenforgalmi adó tartózkodás után</t>
  </si>
  <si>
    <t>Talajterhelési díj</t>
  </si>
  <si>
    <t>Egyéb áruhaszn. és szolg. adók (9+10)</t>
  </si>
  <si>
    <t>Termékek és szolgáltatások adói (5+8+9+11)</t>
  </si>
  <si>
    <t>Adópótlék, bírság, egyéb közhatalmi bevételek</t>
  </si>
  <si>
    <t>Egyéb közhatalmi bevételek (12+13+14)</t>
  </si>
  <si>
    <t>Támogatások, kölcsönök nyújtása és törlesztése (Adatok forintban!)</t>
  </si>
  <si>
    <t>Rovat-szám</t>
  </si>
  <si>
    <t>Eredeti ei.</t>
  </si>
  <si>
    <t>Módosított ei.</t>
  </si>
  <si>
    <t>Teljesítési index</t>
  </si>
  <si>
    <t>központi költségvetési szervek részére</t>
  </si>
  <si>
    <t>K504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</si>
  <si>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</si>
  <si>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</si>
  <si>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</si>
  <si>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</si>
  <si>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</si>
  <si>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</si>
  <si>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</si>
  <si>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</si>
  <si>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</si>
  <si>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Működési célú visszatérítendő támogatások, kölcsönök nyújtása államháztartáson belülre</t>
  </si>
  <si>
    <t>K505</t>
  </si>
  <si>
    <t xml:space="preserve">Működési célú visszatérítendő támogatások, kölcsönök törlesztése államháztartáson belülre </t>
  </si>
  <si>
    <t>K506</t>
  </si>
  <si>
    <t>Egyéb működési célú támogatások államháztartáson belülre</t>
  </si>
  <si>
    <t>egyházi jogi személyek részére</t>
  </si>
  <si>
    <t>K508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</si>
  <si>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</si>
  <si>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</si>
  <si>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</si>
  <si>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</si>
  <si>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</si>
  <si>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</si>
  <si>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</si>
  <si>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</si>
  <si>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</si>
  <si>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</si>
  <si>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K512</t>
  </si>
  <si>
    <t>Európai Unió  részére</t>
  </si>
  <si>
    <t xml:space="preserve">Egyéb működési célú támogatások államháztartáson kívülre </t>
  </si>
  <si>
    <t>K82</t>
  </si>
  <si>
    <t xml:space="preserve">Felhalmozási célú visszatérítendő támogatások, kölcsönök nyújtása államháztartáson belülre </t>
  </si>
  <si>
    <t>K83</t>
  </si>
  <si>
    <t xml:space="preserve">Felhalmozási célú visszatérítendő támogatások, kölcsönök törlesztése államháztartáson belülre </t>
  </si>
  <si>
    <t>K84</t>
  </si>
  <si>
    <t xml:space="preserve">Egyéb felhalmozási célú támogatások államháztartáson belülre </t>
  </si>
  <si>
    <t>K86</t>
  </si>
  <si>
    <t xml:space="preserve">Felhalmozási célú visszatérítendő támogatások, kölcsönök nyújtása államháztartáson kívülre </t>
  </si>
  <si>
    <t>K89</t>
  </si>
  <si>
    <t xml:space="preserve">Egyéb felhalmozási célú támogatások államháztartáson kívülre </t>
  </si>
  <si>
    <t xml:space="preserve">Lakosságnak juttatott támogatások, szociális rászorultsági jellegű ellátások </t>
  </si>
  <si>
    <t>helyi megállapítású rendszeres és rendkívülli gyermekvédelmi támogatások</t>
  </si>
  <si>
    <t>K42</t>
  </si>
  <si>
    <t>Családi támogatások</t>
  </si>
  <si>
    <t>mozgáskorlátozottak közlekedési támogatása</t>
  </si>
  <si>
    <t>K44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</si>
  <si>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</si>
  <si>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</si>
  <si>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</si>
  <si>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</si>
  <si>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</si>
  <si>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</si>
  <si>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</si>
  <si>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>K45</t>
  </si>
  <si>
    <t xml:space="preserve">Foglalkoztatással, munkanélküliséggel kapcsolatos ellátások </t>
  </si>
  <si>
    <t>hozzájárulás a lakossági energiaköltségekhez</t>
  </si>
  <si>
    <t>K46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</si>
  <si>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</si>
  <si>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</si>
  <si>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</si>
  <si>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</si>
  <si>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</si>
  <si>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</si>
  <si>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</si>
  <si>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K47</t>
  </si>
  <si>
    <t>oktatásban résztvevők pénzbeli juttatásai</t>
  </si>
  <si>
    <t xml:space="preserve">Intézményi ellátottak pénzbeli juttatásai </t>
  </si>
  <si>
    <t>időskorúak járadéka [Szoctv. 32/B. § (1) bek.]</t>
  </si>
  <si>
    <t>K48</t>
  </si>
  <si>
    <t>rendszeres szociális segély [Szoctv. 37. § (1) bek. a) - d) pontok]</t>
  </si>
  <si>
    <t>átmeneti segély [Szoctv. 45.§]</t>
  </si>
  <si>
    <t>temetési segély [Szoctv. 45.§]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</si>
  <si>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</si>
  <si>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</si>
  <si>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</si>
  <si>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</si>
  <si>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</si>
  <si>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</si>
  <si>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</si>
  <si>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Ebből: 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</si>
  <si>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</si>
  <si>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</si>
  <si>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K4</t>
  </si>
  <si>
    <t>Beruházások és felújítások alakulása (Adatok forintban!)</t>
  </si>
  <si>
    <t>Rovat megnevezése</t>
  </si>
  <si>
    <t>Immateriális javak beszerzése, létesítése</t>
  </si>
  <si>
    <t>K61</t>
  </si>
  <si>
    <t xml:space="preserve">Ingatlanok beszerzése, létesítése 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</si>
  <si>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</si>
  <si>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</si>
  <si>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</si>
  <si>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</si>
  <si>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</si>
  <si>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</si>
  <si>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</si>
  <si>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</si>
  <si>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</si>
  <si>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</si>
  <si>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</si>
  <si>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</si>
  <si>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</si>
  <si>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</si>
  <si>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</si>
  <si>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</si>
  <si>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</si>
  <si>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</si>
  <si>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</si>
  <si>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</si>
  <si>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</si>
  <si>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</si>
  <si>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</si>
  <si>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Vagyonkimutatás - 2019</t>
  </si>
  <si>
    <t>Értéktípus: Forint</t>
  </si>
  <si>
    <t>Előző év</t>
  </si>
  <si>
    <t>Tárgyév</t>
  </si>
  <si>
    <t>Index (%)</t>
  </si>
  <si>
    <t>1</t>
  </si>
  <si>
    <t>2</t>
  </si>
  <si>
    <t>3</t>
  </si>
  <si>
    <t>4</t>
  </si>
  <si>
    <t>5</t>
  </si>
  <si>
    <t>ESZKÖZÖK</t>
  </si>
  <si>
    <t>A/ NEMZETI VAGYONBA TARTOZÓ BEFEKTETETT ESZKÖZÖK</t>
  </si>
  <si>
    <t>A</t>
  </si>
  <si>
    <t>2 285 013 530</t>
  </si>
  <si>
    <t>2 246 925 302</t>
  </si>
  <si>
    <t>98,33</t>
  </si>
  <si>
    <t>I. IMMATERIÁLIS JAVAK</t>
  </si>
  <si>
    <t>A/I</t>
  </si>
  <si>
    <t>617 518</t>
  </si>
  <si>
    <t>1 630 933</t>
  </si>
  <si>
    <t>264,11</t>
  </si>
  <si>
    <t>1. Vagyoni értékű jogok</t>
  </si>
  <si>
    <t>A/I/1</t>
  </si>
  <si>
    <t>1 324 439</t>
  </si>
  <si>
    <t>214,48</t>
  </si>
  <si>
    <t>a) Forgalomképtelen törzsvagyon</t>
  </si>
  <si>
    <t>A/I/1/a</t>
  </si>
  <si>
    <t/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</si>
  <si>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</si>
  <si>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</si>
  <si>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</si>
  <si>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</si>
  <si>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</si>
  <si>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</si>
  <si>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</si>
  <si>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</si>
  <si>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306 494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</si>
  <si>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</si>
  <si>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</si>
  <si>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</si>
  <si>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</si>
  <si>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</si>
  <si>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</si>
  <si>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</si>
  <si>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</si>
  <si>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</si>
  <si>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</si>
  <si>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</si>
  <si>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</si>
  <si>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2 284 059 512</t>
  </si>
  <si>
    <t>2 245 077 869</t>
  </si>
  <si>
    <t>98,29</t>
  </si>
  <si>
    <t>1. Ingatlanok és kapcsolódó vagyoni értékű jogok</t>
  </si>
  <si>
    <t>A/II/1</t>
  </si>
  <si>
    <t>2 241 471 115</t>
  </si>
  <si>
    <t>2 208 275 927</t>
  </si>
  <si>
    <t>98,52</t>
  </si>
  <si>
    <t>A/II/1/a</t>
  </si>
  <si>
    <t>963 821 178</t>
  </si>
  <si>
    <t>1 272 475 082</t>
  </si>
  <si>
    <t>132,02</t>
  </si>
  <si>
    <t>A/II/1/b</t>
  </si>
  <si>
    <t>A/II/1/c</t>
  </si>
  <si>
    <t>1 092 996 273</t>
  </si>
  <si>
    <t>414 807 059</t>
  </si>
  <si>
    <t>37,95</t>
  </si>
  <si>
    <t>A/II/1/d</t>
  </si>
  <si>
    <t>184 653 664</t>
  </si>
  <si>
    <t>520 993 786</t>
  </si>
  <si>
    <t>282,15</t>
  </si>
  <si>
    <t>2. Gépek, berendezések, felszerelések, járművek</t>
  </si>
  <si>
    <t>A/II/2</t>
  </si>
  <si>
    <t>39 420 080</t>
  </si>
  <si>
    <t>34 133 625</t>
  </si>
  <si>
    <t>86,59</t>
  </si>
  <si>
    <t>A/II/2/a</t>
  </si>
  <si>
    <t>10 600 557</t>
  </si>
  <si>
    <t>100</t>
  </si>
  <si>
    <t>A/II/2/b</t>
  </si>
  <si>
    <t>A/II/2/c</t>
  </si>
  <si>
    <t>10 423 139</t>
  </si>
  <si>
    <t>7 771 602</t>
  </si>
  <si>
    <t>74,56</t>
  </si>
  <si>
    <t>A/II/2/d</t>
  </si>
  <si>
    <t>18 396 384</t>
  </si>
  <si>
    <t>15 761 466</t>
  </si>
  <si>
    <t>85,68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</si>
  <si>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</si>
  <si>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</si>
  <si>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</si>
  <si>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</si>
  <si>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</si>
  <si>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</si>
  <si>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</si>
  <si>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</si>
  <si>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3 168 317</t>
  </si>
  <si>
    <t>2 668 317</t>
  </si>
  <si>
    <t>84,22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</si>
  <si>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</si>
  <si>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</si>
  <si>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</si>
  <si>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</si>
  <si>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</si>
  <si>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</si>
  <si>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</si>
  <si>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</si>
  <si>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</si>
  <si>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</si>
  <si>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</si>
  <si>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</si>
  <si>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336 500</t>
  </si>
  <si>
    <t>216 500</t>
  </si>
  <si>
    <t>64,34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</si>
  <si>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</si>
  <si>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</si>
  <si>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</si>
  <si>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</si>
  <si>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</si>
  <si>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</si>
  <si>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</si>
  <si>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</si>
  <si>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</si>
  <si>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</si>
  <si>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</si>
  <si>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</si>
  <si>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</si>
  <si>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</si>
  <si>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</si>
  <si>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</si>
  <si>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</si>
  <si>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</si>
  <si>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</si>
  <si>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</si>
  <si>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</si>
  <si>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</si>
  <si>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</si>
  <si>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</si>
  <si>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</si>
  <si>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</si>
  <si>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</si>
  <si>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</si>
  <si>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</si>
  <si>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</si>
  <si>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</si>
  <si>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</si>
  <si>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</si>
  <si>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</si>
  <si>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653 225</t>
  </si>
  <si>
    <t>1 060 760</t>
  </si>
  <si>
    <t>162,39</t>
  </si>
  <si>
    <t>I. Készletek</t>
  </si>
  <si>
    <t>B/I</t>
  </si>
  <si>
    <t>II. Értékpapírok</t>
  </si>
  <si>
    <t>B/II</t>
  </si>
  <si>
    <t>C/ PÉNZESZKÖZÖK</t>
  </si>
  <si>
    <t>C</t>
  </si>
  <si>
    <t>52 156 125</t>
  </si>
  <si>
    <t>76 590 894</t>
  </si>
  <si>
    <t>146,85</t>
  </si>
  <si>
    <t>I. Lekötött bankbetétek</t>
  </si>
  <si>
    <t>C/I</t>
  </si>
  <si>
    <t>13 997 944</t>
  </si>
  <si>
    <t>II. Pénztárak, csekkek, betétkönyvek</t>
  </si>
  <si>
    <t>C/II</t>
  </si>
  <si>
    <t>430 630</t>
  </si>
  <si>
    <t>416 635</t>
  </si>
  <si>
    <t>96,75</t>
  </si>
  <si>
    <t>III. Forintszámlák</t>
  </si>
  <si>
    <t>C/III</t>
  </si>
  <si>
    <t>51 725 495</t>
  </si>
  <si>
    <t>62 176 315</t>
  </si>
  <si>
    <t>120,20</t>
  </si>
  <si>
    <t>IV. Devizaszámlák</t>
  </si>
  <si>
    <t>C/IV</t>
  </si>
  <si>
    <t>D/ KÖVETELÉSEK</t>
  </si>
  <si>
    <t>D</t>
  </si>
  <si>
    <t>15 285 180</t>
  </si>
  <si>
    <t>14 761 614</t>
  </si>
  <si>
    <t>96,57</t>
  </si>
  <si>
    <t>I. Költségvetési évben esedékes követelések</t>
  </si>
  <si>
    <t>D/I</t>
  </si>
  <si>
    <t>7 776 115</t>
  </si>
  <si>
    <t>7 050 046</t>
  </si>
  <si>
    <t>90,66</t>
  </si>
  <si>
    <t>II. Költségvetési évet követően esedékes követelések</t>
  </si>
  <si>
    <t>D/II</t>
  </si>
  <si>
    <t>2 865 000</t>
  </si>
  <si>
    <t>2 852 500</t>
  </si>
  <si>
    <t>99,56</t>
  </si>
  <si>
    <t>III. Követelés jellegű sajátos elszámolások</t>
  </si>
  <si>
    <t>D/III</t>
  </si>
  <si>
    <t>4 644 065</t>
  </si>
  <si>
    <t>4 859 068</t>
  </si>
  <si>
    <t>104,63</t>
  </si>
  <si>
    <t>E/ EGYÉB SAJÁTOS ESZKÖZOLDALI ELSZÁMOLÁSOK</t>
  </si>
  <si>
    <t>E</t>
  </si>
  <si>
    <t>532 501</t>
  </si>
  <si>
    <t>1 629 641</t>
  </si>
  <si>
    <t>306,04</t>
  </si>
  <si>
    <t>F/ AKTÍV IDŐBELI ELHATÁROLÁSOK</t>
  </si>
  <si>
    <t>F</t>
  </si>
  <si>
    <t>ESZKÖZÖK ÖSSZESEN</t>
  </si>
  <si>
    <t>A+..+F</t>
  </si>
  <si>
    <t>2 353 640 561</t>
  </si>
  <si>
    <t>2 340 968 211</t>
  </si>
  <si>
    <t>99,46</t>
  </si>
  <si>
    <t>FORRÁSOK</t>
  </si>
  <si>
    <t>G/ SAJÁT TŐKE</t>
  </si>
  <si>
    <t>G</t>
  </si>
  <si>
    <t>2 328 373 394</t>
  </si>
  <si>
    <t>2 316 585 113</t>
  </si>
  <si>
    <t>99,49</t>
  </si>
  <si>
    <t>I. Nemzeti vagyon induláskori értéke</t>
  </si>
  <si>
    <t>G/I</t>
  </si>
  <si>
    <t>3 318 856 598</t>
  </si>
  <si>
    <t>II. Nemzeti vagyon változásai</t>
  </si>
  <si>
    <t>G/II</t>
  </si>
  <si>
    <t>III. Egyéb eszközök induláskori értéke és változásai</t>
  </si>
  <si>
    <t>G/III</t>
  </si>
  <si>
    <t>26 182 839</t>
  </si>
  <si>
    <t>IV. Felhalmozott eredmény</t>
  </si>
  <si>
    <t>G/IV</t>
  </si>
  <si>
    <t>-964 711 044</t>
  </si>
  <si>
    <t>-1 016 666 043</t>
  </si>
  <si>
    <t>105,39</t>
  </si>
  <si>
    <t>V. Eszközök értékhelyesbítésének forrása</t>
  </si>
  <si>
    <t>G/V</t>
  </si>
  <si>
    <t>VI. Mérleg szerinti eredmény</t>
  </si>
  <si>
    <t>G/VI</t>
  </si>
  <si>
    <t>-51 954 999</t>
  </si>
  <si>
    <t>-11 788 281</t>
  </si>
  <si>
    <t>22,69</t>
  </si>
  <si>
    <t>H/ KÖTELEZETTSÉGEK</t>
  </si>
  <si>
    <t>H</t>
  </si>
  <si>
    <t>14 704 944</t>
  </si>
  <si>
    <t>14 016 306</t>
  </si>
  <si>
    <t>95,32</t>
  </si>
  <si>
    <t>I. Költségvetési évben esedékes kötelezettségek</t>
  </si>
  <si>
    <t>H/I</t>
  </si>
  <si>
    <t>2 423 084</t>
  </si>
  <si>
    <t>991 216</t>
  </si>
  <si>
    <t>40,91</t>
  </si>
  <si>
    <t>II. Költségvetési évet követően esedékes kötelezettségek</t>
  </si>
  <si>
    <t>H/II</t>
  </si>
  <si>
    <t>2 584 610</t>
  </si>
  <si>
    <t>2 461 454</t>
  </si>
  <si>
    <t>95,24</t>
  </si>
  <si>
    <t>III. Kötelezettség jellegű sajátos elszámolások</t>
  </si>
  <si>
    <t>H/III</t>
  </si>
  <si>
    <t>9 697 250</t>
  </si>
  <si>
    <t>10 563 636</t>
  </si>
  <si>
    <t>108,93</t>
  </si>
  <si>
    <t>I/ KINCSTÁRI SZÁMLAVEZETÉSSEL KAPCSOLATOS ELSZÁMOLÁSOK</t>
  </si>
  <si>
    <t>I</t>
  </si>
  <si>
    <t>J/ PASSZÍV IDŐBELI ELHATÁROLÁSOK (=K/1+K/2+K/3)</t>
  </si>
  <si>
    <t>J</t>
  </si>
  <si>
    <t>10 562 223</t>
  </si>
  <si>
    <t>10 366 792</t>
  </si>
  <si>
    <t>98,15</t>
  </si>
  <si>
    <t>FORRÁSOK ÖSSZESEN</t>
  </si>
  <si>
    <t>G+...+J</t>
  </si>
  <si>
    <t>MÉRLEGEN KÍVÜLI TÉTELEK</t>
  </si>
  <si>
    <t>L</t>
  </si>
  <si>
    <t>"0"-ra írt eszközök</t>
  </si>
  <si>
    <t>L/1</t>
  </si>
  <si>
    <t>42 300</t>
  </si>
  <si>
    <t>119 698 531</t>
  </si>
  <si>
    <t>282 975,25</t>
  </si>
  <si>
    <t>Használatban lévő kisértékű immateriális javak, tárgyi eszközök</t>
  </si>
  <si>
    <t>L/2</t>
  </si>
  <si>
    <t>3 558 544</t>
  </si>
  <si>
    <t>4 123 453</t>
  </si>
  <si>
    <t>115,87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</si>
  <si>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</si>
  <si>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</si>
  <si>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</si>
  <si>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</si>
  <si>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</si>
  <si>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</si>
  <si>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</si>
  <si>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</si>
  <si>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</si>
  <si>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</si>
  <si>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</si>
  <si>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</si>
  <si>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Mátraszentimre Községi Önkormányzat 2019. évi zárszámadásának</t>
  </si>
  <si>
    <t>2019. évi eredeti előirányzat</t>
  </si>
  <si>
    <t>2019. évi módosított előirányzat</t>
  </si>
  <si>
    <t>2019. évi teljesítés</t>
  </si>
  <si>
    <t>Sor-szám</t>
  </si>
  <si>
    <t>Teljesítés  index</t>
  </si>
  <si>
    <t>Kiadási előirányzatok teljesítése</t>
  </si>
  <si>
    <t>Foglalkoztatottak egyéb személyi juttatásai  (K1113)</t>
  </si>
  <si>
    <t>41</t>
  </si>
  <si>
    <t>52</t>
  </si>
  <si>
    <t>63</t>
  </si>
  <si>
    <t>74</t>
  </si>
  <si>
    <t>75</t>
  </si>
  <si>
    <t>76</t>
  </si>
  <si>
    <t>80</t>
  </si>
  <si>
    <t>83</t>
  </si>
  <si>
    <t>Foglalkoztatottak személyi juttatásai (=01+…+09) (K11)</t>
  </si>
  <si>
    <t>Külső személyi juttatások (=11+12) (K12)</t>
  </si>
  <si>
    <t>Személyi juttatások (=10+13) (K1)</t>
  </si>
  <si>
    <t>Munkaadókat terhelő járulékok és szociális hozzájárulási adó (=16+17+18) (K2)</t>
  </si>
  <si>
    <t>Készletbeszerzés (=19+20) (K31)</t>
  </si>
  <si>
    <t>Kommunikációs szolgáltatások (=22+23) (K32)</t>
  </si>
  <si>
    <t>Bérleti és lízing díjak (K333)</t>
  </si>
  <si>
    <t>Egyéb szolgáltatások  (K337)</t>
  </si>
  <si>
    <t>Szolgáltatási kiadások (=25+...+30) (K33)</t>
  </si>
  <si>
    <t>Kiküldetések, reklám- és propagandakiadások (=33+34) (K34)</t>
  </si>
  <si>
    <t>Kamatkiadások  (K353)</t>
  </si>
  <si>
    <t>Egyéb pénzügyi műveletek kiadásai  (K354)</t>
  </si>
  <si>
    <t>Különféle befizetések és egyéb dologi kiadások (=36+...+40) (K35)</t>
  </si>
  <si>
    <t>Dologi kiadások (=21+24+32+35+41) (K3)</t>
  </si>
  <si>
    <t>Családi támogatások (=44) (K42)</t>
  </si>
  <si>
    <t>Egyéb nem intézményi ellátások (&gt;=46+47) (K48)</t>
  </si>
  <si>
    <t>Ellátottak pénzbeli juttatásai (=43+45) (K4)</t>
  </si>
  <si>
    <t>Elvonások és befizetések (=49) (K502)</t>
  </si>
  <si>
    <t>Egyéb működési célú támogatások államháztartáson belülre (=52+53+54+55) (K506)</t>
  </si>
  <si>
    <t>Működési célú visszatérítendő támogatások, kölcsönök nyújtása államháztartáson kívülre (=58) (K508)</t>
  </si>
  <si>
    <t>Egyéb működési célú támogatások államháztartáson kívülre (=59) (K512)</t>
  </si>
  <si>
    <t>Egyéb működési célú kiadások (=50+51+56+58+60) (K5)</t>
  </si>
  <si>
    <t>Ingatlanok beszerzése, létesítése  (K62)</t>
  </si>
  <si>
    <t>Beruházások (=62+63+64+65+66) (K6)</t>
  </si>
  <si>
    <t>Felújítások (=68+69+70) (K7)</t>
  </si>
  <si>
    <t>Egyéb felhalmozási célú támogatások államháztartáson belülre (=73) (K84)</t>
  </si>
  <si>
    <t>Egyéb felhalmozási célú támogatások államháztartáson kívülre (=75+76) (K89)</t>
  </si>
  <si>
    <t>Egyéb felhalmozási célú kiadások (=72+74) (K8)</t>
  </si>
  <si>
    <t>Belföldi finanszírozás kiadásai (=79+80) (K91)</t>
  </si>
  <si>
    <t>Finanszírozási kiadások (=81) (K9)</t>
  </si>
  <si>
    <t>Kiadások mindösszesen:  (=78+82) (K1-K9)</t>
  </si>
  <si>
    <t>011130 Önkorm.és önkorm. Hiv. jogalk. és ált. igazg. Tev.</t>
  </si>
  <si>
    <t>013320 Közte-mető-fennt. és -műk.</t>
  </si>
  <si>
    <t>013350 Önkorm. Vagyon-nal való gazdálk. Kapcs. Fel.</t>
  </si>
  <si>
    <t>018010 Önkorm. Elszám. a kp-i ktgvet.</t>
  </si>
  <si>
    <t>018030 Tám. c. finansz. műv.</t>
  </si>
  <si>
    <t>041233 Hossz. Időtart. Közfog.</t>
  </si>
  <si>
    <t>045150 Egyéb száraz-földi személy-szállítás</t>
  </si>
  <si>
    <t>045160 Közutak, hidak, alagutak üzemel-tetése, fenntar-tása</t>
  </si>
  <si>
    <t>047320 Turizm.fejl. Tám. és tev.k</t>
  </si>
  <si>
    <t>051030 Nem vesz. Telep. hulladék vegyes begyűjt. Szállít., átrak.</t>
  </si>
  <si>
    <t>063020 Vízter-melés, -kezelés, -ellátás</t>
  </si>
  <si>
    <t>064010 Közvilá-gítás</t>
  </si>
  <si>
    <t>066010 Zöld-terület-kezelés</t>
  </si>
  <si>
    <t>066020 Város-, kg.gazd. egyéb szolg.</t>
  </si>
  <si>
    <t>074031 Család és nővéd. Egészség-ügyi gondozás</t>
  </si>
  <si>
    <t>074032 Ifjúság-egészség-ügyi gondozás</t>
  </si>
  <si>
    <t>082044 Könyvtári szolgál-tatások</t>
  </si>
  <si>
    <t>082091 Közműv. - közösségi és társad. részvétel fejlesztése</t>
  </si>
  <si>
    <t>082092 Közműv. - hagy. Közöss. Kult. Ért. Gond.</t>
  </si>
  <si>
    <t>084031 Civil szerv. Műk. Tám.</t>
  </si>
  <si>
    <t>084040 Egyházak közöss.  és hitéleti tev. tám.</t>
  </si>
  <si>
    <t>104051 Gyermek-védelmi pénzbeli és term. Ell.</t>
  </si>
  <si>
    <t>107052 Házi segítség-nyújtás</t>
  </si>
  <si>
    <t>107055 Falugond-noki, tanyagond-noki szolg.</t>
  </si>
  <si>
    <t>107060 Egyéb szoc. Pénzb. és term.beni ellát., tám.</t>
  </si>
  <si>
    <t>900060 Forg. és bef. célú finansz. Műv.</t>
  </si>
  <si>
    <t>Külső személyi juttatások  (K12)</t>
  </si>
  <si>
    <t>Készletbeszerzés  (K31)</t>
  </si>
  <si>
    <t>Kommunikációs szolgáltatások (K32)</t>
  </si>
  <si>
    <t>Szolgáltatási kiadások  (K33)</t>
  </si>
  <si>
    <t>Kiküldetések, reklám- és propagandakiadások  (K34)</t>
  </si>
  <si>
    <t>Ellátottak pénzbeli juttatásai (K4)</t>
  </si>
  <si>
    <t>Egyéb működési célú kiadások  (K5)</t>
  </si>
  <si>
    <t>Beruházások (K6)</t>
  </si>
  <si>
    <t>Felújítások  (K7)</t>
  </si>
  <si>
    <t>Foglalk. személyi juttatásai  (K11)</t>
  </si>
  <si>
    <t>Személyi juttatások (=1+2) (K1)</t>
  </si>
  <si>
    <t>M.adók. terh. Jár.és szoc.ho.adó (K2)</t>
  </si>
  <si>
    <t>K.féle befiz. és e. dologi kiadások  (K35)</t>
  </si>
  <si>
    <t>Egyéb felhalm. C. kiadások  (K8)</t>
  </si>
  <si>
    <t>Dologi kiadások (5+…+9) (K3)</t>
  </si>
  <si>
    <t>Költségvetési kiadások (=3+4+10+11+12+...+15) (K1-K8)</t>
  </si>
  <si>
    <t>Finanszírozási kiadások  (K9)</t>
  </si>
  <si>
    <t>Kiadások összesen (=16+17) (K1-K9)</t>
  </si>
  <si>
    <t>Bevételek előirányzatának teljesítéséről</t>
  </si>
  <si>
    <t>Költségvetési kiadások (=14+ 15+42+48+61+67+71+77) (K1-K8)</t>
  </si>
  <si>
    <t>Önkormányzatok működési támogatásai (=01+…+04) (B11)</t>
  </si>
  <si>
    <t>Egyéb működési célú támogatások bevételei államháztartáson belülről (=6+7) (B16)</t>
  </si>
  <si>
    <t>Működési célú támogatások államháztartáson belülről (=5+6) (B1)</t>
  </si>
  <si>
    <t>Egyéb felhalmozási célú támogatások bevételei államháztartáson belülről (=11+12) (B25)</t>
  </si>
  <si>
    <t>Felhalmozási célú támogatások államháztartáson belülről (=10) (B2)</t>
  </si>
  <si>
    <t>Vagyoni tipusú adók (=15+16+17) (B34)</t>
  </si>
  <si>
    <t>Értékesítési és forgalmi adók (=19) (B351)</t>
  </si>
  <si>
    <t>Gépjárműadók (=21) (B354)</t>
  </si>
  <si>
    <t>Egyéb áruhasználati és szolgáltatási adók  (=23) (B355)</t>
  </si>
  <si>
    <t>Termékek és szolgáltatások adói (=18+20+22)  (B35)</t>
  </si>
  <si>
    <t>Egyéb közhatalmi bevételek (B36)</t>
  </si>
  <si>
    <t>Közhatalmi bevételek (=14+24+25) (B3)</t>
  </si>
  <si>
    <t>Szolgáltatások ellenértéke  (B402)</t>
  </si>
  <si>
    <t>Tulajdonosi bevételek (B404)</t>
  </si>
  <si>
    <t>Egyéb működési bevételek  (B411)</t>
  </si>
  <si>
    <t>Működési bevételek (=29+30+32+34+35+36) (B4)</t>
  </si>
  <si>
    <t>Ingatlanok értékesítése (B52)</t>
  </si>
  <si>
    <t>Részesedések értékesítése (B54)</t>
  </si>
  <si>
    <t>Felhalmozási bevételek (=39+40+41) (B5)</t>
  </si>
  <si>
    <t>Működési célú átvett pénzeszközök (=43) (B6)</t>
  </si>
  <si>
    <t>Költségvetési bevételek (=9+13+28+38+42+46) (B1-B7)</t>
  </si>
  <si>
    <t>Maradvány igénybevétele (=48) (B813)</t>
  </si>
  <si>
    <t>Belföldi finanszírozás bevételei (=49+50) (B81)</t>
  </si>
  <si>
    <t>Finanszírozási bevételek (=51) (B8)</t>
  </si>
  <si>
    <t>Bevételek mindösszesen (47+52) (B1-B8)</t>
  </si>
  <si>
    <t>011130 Önkorm. és önkorm. Hiv. jogalk. és ált. igazg. Tev.</t>
  </si>
  <si>
    <t>013350 Önkorm. vagyonnal való gazdálk. Kapcs. Felad.</t>
  </si>
  <si>
    <t>018030 Támog. c. finansz. műv.</t>
  </si>
  <si>
    <t>041233 Hossz. időtart. közfogl.</t>
  </si>
  <si>
    <t>049010 Másh. nem sorolt gazd. ügyek</t>
  </si>
  <si>
    <t>063020 Vízterm., -kezelés, -ellátás</t>
  </si>
  <si>
    <t>066020 Város-, kggazd. E. szolg.</t>
  </si>
  <si>
    <t>072111 Háziorv. alapell.</t>
  </si>
  <si>
    <t>107055 Falugond-noki, tanyagond-noki szolgáltatás</t>
  </si>
  <si>
    <t>107060 Egyéb szoc. pénzbeli és term. ellátások, támog.</t>
  </si>
  <si>
    <t>Vagyoni tipusú adók  (B34)</t>
  </si>
  <si>
    <t>Egyéb közhatalmi bevételek(B36)</t>
  </si>
  <si>
    <t>Szolgáltatások ellenértéke (B402)</t>
  </si>
  <si>
    <t>Kiszáml. Ált. forg. adó (B406)</t>
  </si>
  <si>
    <t>Közhat. bevételek (=5+6+7) (B3)</t>
  </si>
  <si>
    <t>Term.k és szolgáltatások adói  (B35)</t>
  </si>
  <si>
    <t>018010 Önkorm. Elszám. a k.ponti ktgvet-sel</t>
  </si>
  <si>
    <t>Teljesített bevételek kormányzati funkciónként</t>
  </si>
  <si>
    <t>045150 E. szárazf. személy-szállítás</t>
  </si>
  <si>
    <t>047320 Turiz-mus fejl. támog. és tevék.</t>
  </si>
  <si>
    <t>052020 Szennyvíz gyűjtése, tisztítása, elhely.</t>
  </si>
  <si>
    <t>062020 Település-fejl. projektek és támog.</t>
  </si>
  <si>
    <t>900020 Önkorm. funkc. nem sor. bev. áh-n kívülről</t>
  </si>
  <si>
    <t xml:space="preserve"> Teljesített bevételek kormányzati funkciónként</t>
  </si>
  <si>
    <t>Önkorm. műk. támogatásai (B11)</t>
  </si>
  <si>
    <t>E.műk. c. tám. bev.i áh-n bel.  (B16)</t>
  </si>
  <si>
    <t>Felhalm.célú támog.áh-on belülről (B2)</t>
  </si>
  <si>
    <t>Műk. c. tám. á.háztart. bel. (=1+2) (B1)</t>
  </si>
  <si>
    <t>Működési bevételek (=9+10+11+12+13) (B4)</t>
  </si>
  <si>
    <t>Felhalmozási bevételek  (B5)</t>
  </si>
  <si>
    <t>Működési célú átvett pénzeszközök (B6)</t>
  </si>
  <si>
    <t>Költségvetési bevételek (=3+4+8+14+15+16) (B1-B7)</t>
  </si>
  <si>
    <t>Finanszírozási bevételek (B8)</t>
  </si>
  <si>
    <t>Bevételek összesen 17+18) (B1-B8)</t>
  </si>
  <si>
    <t>051030 Nem vesz. Telep. hulladék v. öml. begyűjt., szállít.</t>
  </si>
  <si>
    <t xml:space="preserve"> Maradványkimutatás</t>
  </si>
  <si>
    <t>Költség-térítések</t>
  </si>
  <si>
    <t>Létsz. fő (terv. átl. stat. áll. Létsz. éves)</t>
  </si>
  <si>
    <t>Tv sz. illetm., m.bérek</t>
  </si>
  <si>
    <t>Norm. jutal., céljutt., pr. prémium</t>
  </si>
  <si>
    <t>Tám.</t>
  </si>
  <si>
    <t>Foglalk. e. szem. juttat.</t>
  </si>
  <si>
    <t>Vál. tisztség-viselők juttatásai</t>
  </si>
  <si>
    <t>Készenl. ügyel., helyett. díj, túlóra, túlszolg.</t>
  </si>
  <si>
    <t>Végk., jub. jutalom</t>
  </si>
  <si>
    <t>Béren kívüli jutta-tások</t>
  </si>
  <si>
    <t xml:space="preserve"> Adatszolgáltatás a személyi juttatások és a foglalkoztatottak, választott tisztségviselők összetételéréről</t>
  </si>
  <si>
    <t>Vez. létsz. középf. végzett-séggel</t>
  </si>
  <si>
    <t>Vez. létsz. felső-fokú végzett-séggel</t>
  </si>
  <si>
    <t>Vez. létsz. össz.</t>
  </si>
  <si>
    <t>Nem vez. létsz. alapfokú végzett-séggel</t>
  </si>
  <si>
    <t>Nem vezetői létszám közép-fokú végzett-séggel</t>
  </si>
  <si>
    <t>Nem vezetői létszám felsőfokú végzett-séggel</t>
  </si>
  <si>
    <t xml:space="preserve"> A létszám funkciócsoportonkénti megoszlása</t>
  </si>
  <si>
    <t xml:space="preserve"> A helyi önkormányzatok kiegészítő támogatásainak és egyéb kötött felhasználású támogatásainak elszámolása</t>
  </si>
  <si>
    <t>Tám. évközi vált. - Május 15.</t>
  </si>
  <si>
    <t>Tám. évközi vált. - Október 7.</t>
  </si>
  <si>
    <t>Évvégi eltér. (+,-) mutató-szám sz. tám. (=6-(3+4+5))</t>
  </si>
  <si>
    <t>A 05. űrlap alapj. a tám. jogcímhez kapcs. Korm. funkció szerinti kiadások összege</t>
  </si>
  <si>
    <t>Az önkorm. által az adott célra december 31-ig tényl. Felhaszn. összeg (6. és 8. oszlop közül a kisebb érték)</t>
  </si>
  <si>
    <t>Többlet-tám. (ha a 7-6+9 &gt;0, akkor 7-6+9; egyébként 0)</t>
  </si>
  <si>
    <t>Visszafiz. Köt. (ha a 7-6+9 &lt;0, akkor 7-6+9 abszolút-értéke; egyébként 0)</t>
  </si>
  <si>
    <t>12. o. sz. támog. az adott célra december 31-ig tényl. felhaszn. összeg</t>
  </si>
  <si>
    <t>11/A 92. sor sz. 37. a minimál-bér és a gar. bérmin. em. hat. kompenz. címen nyújtott tám.</t>
  </si>
  <si>
    <t>11/A 84. sor sz. 29. A napp.meleg. hossz. Nyitva-tartásának tám. címen nyújtott tám.</t>
  </si>
  <si>
    <t>14. o. szer. Támog. az adott c. dec. 31-ig tényl. Felhaszn. összeg</t>
  </si>
  <si>
    <t>16. oszl. Szer. Támog. az adott célra dec. 31-ig tényl. Felhaszn. összeg</t>
  </si>
  <si>
    <t>Az önkormányzatok általános, köznevelési és szociális feladataihoz kapcsolódó támogatások elszámolása</t>
  </si>
  <si>
    <t>Nyitó adatok, érték-vesztés</t>
  </si>
  <si>
    <t>Tárgyidő-szakban elszámolt értékveszt.</t>
  </si>
  <si>
    <t>Tárgyidő-szakban visszaírt értékveszt.</t>
  </si>
  <si>
    <t>2019. évi eredeti  előirányzat</t>
  </si>
  <si>
    <t>Kimutatás a 2019. évi helyi adók bevételi előirányzatainak teljesítéséről adónemenként</t>
  </si>
  <si>
    <t>környezetvédelmi bírság</t>
  </si>
  <si>
    <t>Tenyész-állatok</t>
  </si>
  <si>
    <t>Immat. javak</t>
  </si>
  <si>
    <t>Ingatl. és kapcs. vagyoni értékű jogok</t>
  </si>
  <si>
    <t>Gépek, berend., felsz., járművek</t>
  </si>
  <si>
    <t>Beruh. és felújít.</t>
  </si>
  <si>
    <t>Koncessz., vagyon-kezelésbe adott eszk.</t>
  </si>
  <si>
    <t>Mátraszentimre Községi Önkormányzat 2019. évi zárszámadása</t>
  </si>
  <si>
    <t>12/A - Mérlegkimutatás</t>
  </si>
  <si>
    <t>1. melléklet a 5/2020. (VII.6.) sz. Önkormányzati rendelethez</t>
  </si>
  <si>
    <t>9. melléklet a 5/2020. (VII.6.) sz. Önkormányzati rendelethez</t>
  </si>
  <si>
    <t>16. melléklet a  5/2020. (VII.6.) sz. Önkormányzati rendelethez</t>
  </si>
  <si>
    <t>17.  melléklet a  5/2020. (VII.6.) sz. Önkormányzati rendelethez</t>
  </si>
  <si>
    <t>18. melléklet a  5/2020. (VII.6.)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</si>
</sst>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1" x14ac:knownFonts="1">
    <font>
      <sz val="10"/>
      <name val="Arial CE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1"/>
    </font>
    <font>
      <b/>
      <sz val="14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i/>
      <sz val="13"/>
      <color indexed="8"/>
      <name val="Times New Roman"/>
      <family val="1"/>
      <charset val="238"/>
    </font>
    <font>
      <sz val="13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</font>
    <font>
      <sz val="10"/>
      <name val="Arial CE"/>
      <family val="2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0"/>
      <name val="Arial CE"/>
      <charset val="238"/>
    </font>
    <font>
      <b/>
      <sz val="11.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6" fillId="0" borderId="0" applyBorder="0" applyProtection="0"/>
    <xf numFmtId="43" fontId="2" fillId="0" borderId="0" applyFill="0" applyBorder="0" applyAlignment="0" applyProtection="0"/>
    <xf numFmtId="0" fontId="3" fillId="0" borderId="0"/>
    <xf numFmtId="0" fontId="5" fillId="0" borderId="0"/>
    <xf numFmtId="0" fontId="34" fillId="0" borderId="0"/>
    <xf numFmtId="0" fontId="34" fillId="0" borderId="0"/>
    <xf numFmtId="9" fontId="4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5" fillId="0" borderId="0" xfId="4"/>
    <xf numFmtId="0" fontId="8" fillId="0" borderId="0" xfId="4" applyFont="1"/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3" fontId="7" fillId="0" borderId="1" xfId="4" applyNumberFormat="1" applyFont="1" applyBorder="1" applyAlignment="1">
      <alignment horizontal="center" vertical="center" wrapText="1"/>
    </xf>
    <xf numFmtId="0" fontId="8" fillId="0" borderId="1" xfId="4" applyFont="1" applyBorder="1"/>
    <xf numFmtId="3" fontId="8" fillId="0" borderId="1" xfId="4" applyNumberFormat="1" applyFont="1" applyBorder="1" applyAlignment="1">
      <alignment horizontal="right"/>
    </xf>
    <xf numFmtId="10" fontId="11" fillId="0" borderId="1" xfId="8" applyNumberFormat="1" applyFont="1" applyBorder="1"/>
    <xf numFmtId="0" fontId="8" fillId="0" borderId="1" xfId="4" applyFont="1" applyBorder="1" applyAlignment="1">
      <alignment wrapText="1"/>
    </xf>
    <xf numFmtId="0" fontId="8" fillId="0" borderId="1" xfId="4" applyFont="1" applyBorder="1" applyAlignment="1">
      <alignment horizontal="left" vertical="center"/>
    </xf>
    <xf numFmtId="3" fontId="8" fillId="0" borderId="1" xfId="4" applyNumberFormat="1" applyFont="1" applyBorder="1" applyAlignment="1">
      <alignment horizontal="right" vertical="center"/>
    </xf>
    <xf numFmtId="0" fontId="7" fillId="0" borderId="1" xfId="4" applyFont="1" applyBorder="1"/>
    <xf numFmtId="3" fontId="7" fillId="0" borderId="1" xfId="4" applyNumberFormat="1" applyFont="1" applyBorder="1" applyAlignment="1">
      <alignment horizontal="right"/>
    </xf>
    <xf numFmtId="0" fontId="7" fillId="0" borderId="1" xfId="4" applyFont="1" applyBorder="1" applyAlignment="1">
      <alignment horizontal="right"/>
    </xf>
    <xf numFmtId="0" fontId="7" fillId="4" borderId="1" xfId="4" applyFont="1" applyFill="1" applyBorder="1"/>
    <xf numFmtId="3" fontId="7" fillId="4" borderId="1" xfId="4" applyNumberFormat="1" applyFont="1" applyFill="1" applyBorder="1" applyAlignment="1">
      <alignment horizontal="right"/>
    </xf>
    <xf numFmtId="10" fontId="12" fillId="4" borderId="1" xfId="8" applyNumberFormat="1" applyFont="1" applyFill="1" applyBorder="1" applyAlignment="1">
      <alignment horizontal="right"/>
    </xf>
    <xf numFmtId="0" fontId="7" fillId="5" borderId="1" xfId="4" applyFont="1" applyFill="1" applyBorder="1"/>
    <xf numFmtId="3" fontId="7" fillId="5" borderId="1" xfId="4" applyNumberFormat="1" applyFont="1" applyFill="1" applyBorder="1" applyAlignment="1">
      <alignment horizontal="right"/>
    </xf>
    <xf numFmtId="0" fontId="7" fillId="6" borderId="1" xfId="4" applyFont="1" applyFill="1" applyBorder="1" applyAlignment="1">
      <alignment horizontal="right"/>
    </xf>
    <xf numFmtId="3" fontId="8" fillId="6" borderId="1" xfId="4" applyNumberFormat="1" applyFont="1" applyFill="1" applyBorder="1" applyAlignment="1">
      <alignment horizontal="right"/>
    </xf>
    <xf numFmtId="10" fontId="12" fillId="7" borderId="1" xfId="8" applyNumberFormat="1" applyFont="1" applyFill="1" applyBorder="1"/>
    <xf numFmtId="0" fontId="5" fillId="6" borderId="0" xfId="4" applyFill="1"/>
    <xf numFmtId="0" fontId="15" fillId="0" borderId="0" xfId="4" applyFont="1"/>
    <xf numFmtId="0" fontId="10" fillId="0" borderId="0" xfId="4" applyFont="1"/>
    <xf numFmtId="0" fontId="15" fillId="0" borderId="0" xfId="1" applyFont="1" applyFill="1" applyBorder="1" applyAlignment="1" applyProtection="1"/>
    <xf numFmtId="0" fontId="17" fillId="0" borderId="0" xfId="1" applyFont="1" applyFill="1" applyBorder="1" applyAlignment="1" applyProtection="1">
      <alignment horizontal="center"/>
    </xf>
    <xf numFmtId="0" fontId="14" fillId="2" borderId="1" xfId="1" applyFont="1" applyFill="1" applyBorder="1" applyAlignment="1" applyProtection="1">
      <alignment horizontal="center" vertical="center"/>
    </xf>
    <xf numFmtId="0" fontId="14" fillId="2" borderId="1" xfId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horizontal="center"/>
    </xf>
    <xf numFmtId="0" fontId="15" fillId="0" borderId="1" xfId="1" applyFont="1" applyFill="1" applyBorder="1" applyAlignment="1" applyProtection="1"/>
    <xf numFmtId="164" fontId="11" fillId="0" borderId="1" xfId="2" applyNumberFormat="1" applyFont="1" applyFill="1" applyBorder="1" applyAlignment="1" applyProtection="1">
      <alignment horizontal="right"/>
    </xf>
    <xf numFmtId="164" fontId="11" fillId="0" borderId="1" xfId="2" applyNumberFormat="1" applyFont="1" applyBorder="1"/>
    <xf numFmtId="10" fontId="11" fillId="0" borderId="1" xfId="9" applyNumberFormat="1" applyFont="1" applyBorder="1"/>
    <xf numFmtId="0" fontId="14" fillId="0" borderId="1" xfId="1" applyFont="1" applyFill="1" applyBorder="1" applyAlignment="1" applyProtection="1">
      <alignment horizontal="center"/>
    </xf>
    <xf numFmtId="0" fontId="14" fillId="0" borderId="1" xfId="1" applyFont="1" applyFill="1" applyBorder="1" applyAlignment="1" applyProtection="1"/>
    <xf numFmtId="164" fontId="12" fillId="0" borderId="1" xfId="2" applyNumberFormat="1" applyFont="1" applyFill="1" applyBorder="1" applyAlignment="1" applyProtection="1">
      <alignment horizontal="right"/>
    </xf>
    <xf numFmtId="10" fontId="12" fillId="0" borderId="1" xfId="9" applyNumberFormat="1" applyFont="1" applyBorder="1"/>
    <xf numFmtId="0" fontId="18" fillId="0" borderId="0" xfId="4" applyFont="1"/>
    <xf numFmtId="164" fontId="12" fillId="0" borderId="1" xfId="2" applyNumberFormat="1" applyFont="1" applyFill="1" applyBorder="1" applyAlignment="1" applyProtection="1"/>
    <xf numFmtId="0" fontId="14" fillId="0" borderId="1" xfId="1" applyFont="1" applyFill="1" applyBorder="1" applyAlignment="1" applyProtection="1">
      <alignment shrinkToFit="1"/>
    </xf>
    <xf numFmtId="0" fontId="14" fillId="2" borderId="1" xfId="1" applyFont="1" applyFill="1" applyBorder="1" applyAlignment="1" applyProtection="1">
      <alignment horizontal="left"/>
    </xf>
    <xf numFmtId="164" fontId="12" fillId="2" borderId="1" xfId="2" applyNumberFormat="1" applyFont="1" applyFill="1" applyBorder="1" applyAlignment="1" applyProtection="1">
      <alignment horizontal="right"/>
    </xf>
    <xf numFmtId="10" fontId="12" fillId="2" borderId="1" xfId="9" applyNumberFormat="1" applyFont="1" applyFill="1" applyBorder="1" applyAlignment="1" applyProtection="1">
      <alignment horizontal="right"/>
    </xf>
    <xf numFmtId="0" fontId="5" fillId="0" borderId="0" xfId="4" applyBorder="1"/>
    <xf numFmtId="0" fontId="9" fillId="0" borderId="1" xfId="4" applyFont="1" applyBorder="1"/>
    <xf numFmtId="0" fontId="13" fillId="0" borderId="1" xfId="4" applyFont="1" applyFill="1" applyBorder="1" applyAlignment="1">
      <alignment horizontal="center" vertical="center" wrapText="1"/>
    </xf>
    <xf numFmtId="0" fontId="13" fillId="0" borderId="1" xfId="4" applyFont="1" applyBorder="1" applyAlignment="1">
      <alignment horizontal="center"/>
    </xf>
    <xf numFmtId="0" fontId="13" fillId="0" borderId="1" xfId="4" applyFont="1" applyBorder="1" applyAlignment="1">
      <alignment horizontal="center" wrapText="1"/>
    </xf>
    <xf numFmtId="0" fontId="21" fillId="0" borderId="1" xfId="4" applyFont="1" applyFill="1" applyBorder="1" applyAlignment="1">
      <alignment horizontal="left" vertical="center" wrapText="1"/>
    </xf>
    <xf numFmtId="0" fontId="22" fillId="0" borderId="1" xfId="4" applyFont="1" applyFill="1" applyBorder="1" applyAlignment="1">
      <alignment horizontal="left" vertical="center"/>
    </xf>
    <xf numFmtId="0" fontId="22" fillId="0" borderId="1" xfId="4" applyFont="1" applyBorder="1"/>
    <xf numFmtId="0" fontId="10" fillId="0" borderId="1" xfId="4" applyFont="1" applyBorder="1"/>
    <xf numFmtId="0" fontId="23" fillId="0" borderId="1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horizontal="left" vertical="center"/>
    </xf>
    <xf numFmtId="0" fontId="13" fillId="0" borderId="1" xfId="4" applyFont="1" applyBorder="1"/>
    <xf numFmtId="3" fontId="21" fillId="0" borderId="2" xfId="0" applyNumberFormat="1" applyFont="1" applyFill="1" applyBorder="1" applyAlignment="1">
      <alignment horizontal="right" vertical="center"/>
    </xf>
    <xf numFmtId="3" fontId="21" fillId="0" borderId="1" xfId="4" applyNumberFormat="1" applyFont="1" applyFill="1" applyBorder="1" applyAlignment="1">
      <alignment horizontal="right" vertical="center"/>
    </xf>
    <xf numFmtId="10" fontId="10" fillId="0" borderId="1" xfId="10" applyNumberFormat="1" applyFont="1" applyBorder="1"/>
    <xf numFmtId="3" fontId="23" fillId="0" borderId="1" xfId="4" applyNumberFormat="1" applyFont="1" applyFill="1" applyBorder="1" applyAlignment="1">
      <alignment horizontal="right" vertical="center"/>
    </xf>
    <xf numFmtId="0" fontId="22" fillId="0" borderId="1" xfId="4" applyFont="1" applyFill="1" applyBorder="1" applyAlignment="1">
      <alignment horizontal="left" vertical="center" wrapText="1"/>
    </xf>
    <xf numFmtId="3" fontId="24" fillId="0" borderId="1" xfId="4" applyNumberFormat="1" applyFont="1" applyFill="1" applyBorder="1" applyAlignment="1">
      <alignment horizontal="right" vertical="center"/>
    </xf>
    <xf numFmtId="0" fontId="23" fillId="0" borderId="1" xfId="4" applyFont="1" applyFill="1" applyBorder="1" applyAlignment="1">
      <alignment horizontal="left" vertical="center" wrapText="1"/>
    </xf>
    <xf numFmtId="0" fontId="27" fillId="0" borderId="0" xfId="4" applyFont="1"/>
    <xf numFmtId="0" fontId="19" fillId="0" borderId="1" xfId="4" applyFont="1" applyBorder="1"/>
    <xf numFmtId="0" fontId="19" fillId="0" borderId="1" xfId="4" applyFont="1" applyFill="1" applyBorder="1" applyAlignment="1">
      <alignment horizontal="center" vertical="center" wrapText="1"/>
    </xf>
    <xf numFmtId="3" fontId="19" fillId="0" borderId="1" xfId="4" applyNumberFormat="1" applyFont="1" applyBorder="1" applyAlignment="1">
      <alignment horizontal="center" wrapText="1"/>
    </xf>
    <xf numFmtId="0" fontId="28" fillId="0" borderId="2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right"/>
    </xf>
    <xf numFmtId="10" fontId="30" fillId="0" borderId="1" xfId="9" applyNumberFormat="1" applyFont="1" applyBorder="1" applyAlignment="1">
      <alignment horizontal="right"/>
    </xf>
    <xf numFmtId="0" fontId="30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right"/>
    </xf>
    <xf numFmtId="3" fontId="19" fillId="0" borderId="1" xfId="4" applyNumberFormat="1" applyFont="1" applyBorder="1" applyAlignment="1">
      <alignment horizontal="right"/>
    </xf>
    <xf numFmtId="0" fontId="29" fillId="0" borderId="3" xfId="0" applyFont="1" applyFill="1" applyBorder="1" applyAlignment="1">
      <alignment horizontal="center" vertical="center"/>
    </xf>
    <xf numFmtId="3" fontId="29" fillId="0" borderId="1" xfId="0" applyNumberFormat="1" applyFont="1" applyBorder="1"/>
    <xf numFmtId="0" fontId="28" fillId="0" borderId="1" xfId="0" applyFont="1" applyBorder="1"/>
    <xf numFmtId="0" fontId="29" fillId="0" borderId="1" xfId="4" applyFont="1" applyBorder="1" applyAlignment="1">
      <alignment horizontal="right"/>
    </xf>
    <xf numFmtId="10" fontId="28" fillId="0" borderId="1" xfId="9" applyNumberFormat="1" applyFont="1" applyBorder="1" applyAlignment="1">
      <alignment horizontal="right"/>
    </xf>
    <xf numFmtId="0" fontId="28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center" vertical="center"/>
    </xf>
    <xf numFmtId="3" fontId="19" fillId="0" borderId="1" xfId="0" applyNumberFormat="1" applyFont="1" applyBorder="1"/>
    <xf numFmtId="0" fontId="29" fillId="0" borderId="0" xfId="4" applyFont="1"/>
    <xf numFmtId="0" fontId="30" fillId="3" borderId="2" xfId="0" applyFont="1" applyFill="1" applyBorder="1" applyAlignment="1">
      <alignment horizontal="left" vertical="center" wrapText="1"/>
    </xf>
    <xf numFmtId="3" fontId="29" fillId="0" borderId="1" xfId="4" applyNumberFormat="1" applyFont="1" applyBorder="1" applyAlignment="1">
      <alignment horizontal="right"/>
    </xf>
    <xf numFmtId="0" fontId="28" fillId="3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/>
    </xf>
    <xf numFmtId="10" fontId="28" fillId="0" borderId="1" xfId="9" applyNumberFormat="1" applyFont="1" applyFill="1" applyBorder="1" applyAlignment="1">
      <alignment horizontal="right"/>
    </xf>
    <xf numFmtId="0" fontId="30" fillId="8" borderId="2" xfId="0" applyFont="1" applyFill="1" applyBorder="1" applyAlignment="1">
      <alignment vertical="center" wrapText="1"/>
    </xf>
    <xf numFmtId="0" fontId="19" fillId="8" borderId="3" xfId="0" applyFont="1" applyFill="1" applyBorder="1" applyAlignment="1">
      <alignment horizontal="center" vertical="center"/>
    </xf>
    <xf numFmtId="3" fontId="19" fillId="8" borderId="1" xfId="0" applyNumberFormat="1" applyFont="1" applyFill="1" applyBorder="1"/>
    <xf numFmtId="10" fontId="30" fillId="7" borderId="1" xfId="9" applyNumberFormat="1" applyFont="1" applyFill="1" applyBorder="1" applyAlignment="1">
      <alignment horizontal="right"/>
    </xf>
    <xf numFmtId="0" fontId="19" fillId="0" borderId="1" xfId="4" applyFont="1" applyFill="1" applyBorder="1" applyAlignment="1">
      <alignment horizontal="center" vertical="center"/>
    </xf>
    <xf numFmtId="3" fontId="19" fillId="0" borderId="1" xfId="4" applyNumberFormat="1" applyFont="1" applyBorder="1" applyAlignment="1">
      <alignment wrapText="1"/>
    </xf>
    <xf numFmtId="0" fontId="28" fillId="0" borderId="1" xfId="4" applyFont="1" applyFill="1" applyBorder="1" applyAlignment="1">
      <alignment horizontal="left" vertical="center" wrapText="1"/>
    </xf>
    <xf numFmtId="0" fontId="29" fillId="0" borderId="1" xfId="4" applyFont="1" applyFill="1" applyBorder="1" applyAlignment="1">
      <alignment horizontal="center" vertical="center"/>
    </xf>
    <xf numFmtId="3" fontId="29" fillId="0" borderId="1" xfId="4" applyNumberFormat="1" applyFont="1" applyBorder="1"/>
    <xf numFmtId="0" fontId="29" fillId="0" borderId="1" xfId="4" applyFont="1" applyBorder="1"/>
    <xf numFmtId="0" fontId="31" fillId="0" borderId="1" xfId="4" applyFont="1" applyFill="1" applyBorder="1" applyAlignment="1">
      <alignment horizontal="left" vertical="center" wrapText="1"/>
    </xf>
    <xf numFmtId="0" fontId="32" fillId="0" borderId="1" xfId="4" applyFont="1" applyFill="1" applyBorder="1" applyAlignment="1">
      <alignment horizontal="center" vertical="center"/>
    </xf>
    <xf numFmtId="3" fontId="32" fillId="0" borderId="1" xfId="4" applyNumberFormat="1" applyFont="1" applyBorder="1"/>
    <xf numFmtId="10" fontId="29" fillId="0" borderId="1" xfId="10" applyNumberFormat="1" applyFont="1" applyBorder="1"/>
    <xf numFmtId="0" fontId="29" fillId="0" borderId="1" xfId="4" applyFont="1" applyFill="1" applyBorder="1" applyAlignment="1">
      <alignment horizontal="left" vertical="center" wrapText="1"/>
    </xf>
    <xf numFmtId="0" fontId="32" fillId="0" borderId="1" xfId="4" applyFont="1" applyFill="1" applyBorder="1" applyAlignment="1">
      <alignment horizontal="left" vertical="center" wrapText="1"/>
    </xf>
    <xf numFmtId="0" fontId="30" fillId="0" borderId="1" xfId="4" applyFont="1" applyFill="1" applyBorder="1" applyAlignment="1">
      <alignment horizontal="left" vertical="center" wrapText="1"/>
    </xf>
    <xf numFmtId="3" fontId="19" fillId="0" borderId="1" xfId="4" applyNumberFormat="1" applyFont="1" applyBorder="1"/>
    <xf numFmtId="0" fontId="33" fillId="0" borderId="0" xfId="4" applyFont="1"/>
    <xf numFmtId="0" fontId="35" fillId="0" borderId="0" xfId="5" applyFont="1" applyBorder="1" applyAlignment="1">
      <alignment horizontal="left" vertical="center"/>
    </xf>
    <xf numFmtId="0" fontId="36" fillId="0" borderId="0" xfId="5" applyFont="1" applyAlignment="1">
      <alignment horizontal="left" vertical="center"/>
    </xf>
    <xf numFmtId="0" fontId="37" fillId="0" borderId="0" xfId="5" applyFont="1" applyBorder="1" applyAlignment="1">
      <alignment horizontal="left" vertical="center"/>
    </xf>
    <xf numFmtId="0" fontId="34" fillId="0" borderId="0" xfId="5" applyFont="1"/>
    <xf numFmtId="0" fontId="38" fillId="0" borderId="0" xfId="5" applyFont="1" applyAlignment="1">
      <alignment horizontal="right" vertical="center"/>
    </xf>
    <xf numFmtId="0" fontId="36" fillId="0" borderId="0" xfId="5" applyFont="1"/>
    <xf numFmtId="0" fontId="38" fillId="0" borderId="0" xfId="5" applyFont="1" applyBorder="1" applyAlignment="1">
      <alignment horizontal="right" vertical="center"/>
    </xf>
    <xf numFmtId="49" fontId="34" fillId="0" borderId="0" xfId="5" applyNumberFormat="1" applyFont="1" applyBorder="1"/>
    <xf numFmtId="49" fontId="34" fillId="0" borderId="0" xfId="5" applyNumberFormat="1" applyFont="1"/>
    <xf numFmtId="0" fontId="28" fillId="0" borderId="0" xfId="0" applyFont="1"/>
    <xf numFmtId="0" fontId="39" fillId="0" borderId="0" xfId="0" applyFont="1"/>
    <xf numFmtId="10" fontId="30" fillId="0" borderId="0" xfId="7" applyNumberFormat="1" applyFont="1"/>
    <xf numFmtId="0" fontId="30" fillId="0" borderId="0" xfId="0" applyFont="1"/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left" vertical="top" wrapText="1"/>
    </xf>
    <xf numFmtId="3" fontId="28" fillId="0" borderId="1" xfId="0" applyNumberFormat="1" applyFont="1" applyBorder="1" applyAlignment="1">
      <alignment horizontal="right" vertical="top" wrapText="1"/>
    </xf>
    <xf numFmtId="0" fontId="30" fillId="0" borderId="1" xfId="0" applyFont="1" applyBorder="1" applyAlignment="1">
      <alignment horizontal="left" vertical="top" wrapText="1"/>
    </xf>
    <xf numFmtId="3" fontId="30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30" fillId="6" borderId="1" xfId="0" applyFont="1" applyFill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3" fontId="28" fillId="0" borderId="1" xfId="0" applyNumberFormat="1" applyFont="1" applyBorder="1" applyAlignment="1">
      <alignment horizontal="right" vertical="center" wrapText="1"/>
    </xf>
    <xf numFmtId="10" fontId="28" fillId="0" borderId="1" xfId="7" applyNumberFormat="1" applyFont="1" applyBorder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3" fontId="30" fillId="0" borderId="1" xfId="0" applyNumberFormat="1" applyFont="1" applyBorder="1" applyAlignment="1">
      <alignment horizontal="right" vertical="center" wrapText="1"/>
    </xf>
    <xf numFmtId="3" fontId="30" fillId="0" borderId="1" xfId="0" applyNumberFormat="1" applyFont="1" applyBorder="1" applyAlignment="1">
      <alignment vertical="center"/>
    </xf>
    <xf numFmtId="10" fontId="30" fillId="0" borderId="1" xfId="7" applyNumberFormat="1" applyFont="1" applyBorder="1" applyAlignment="1">
      <alignment vertical="center"/>
    </xf>
    <xf numFmtId="0" fontId="30" fillId="6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0" fontId="28" fillId="0" borderId="1" xfId="7" applyNumberFormat="1" applyFont="1" applyBorder="1" applyAlignment="1">
      <alignment horizontal="right" vertical="center" wrapText="1"/>
    </xf>
    <xf numFmtId="10" fontId="30" fillId="0" borderId="1" xfId="7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0" fillId="6" borderId="1" xfId="0" applyFont="1" applyFill="1" applyBorder="1" applyAlignment="1">
      <alignment vertical="center" wrapText="1"/>
    </xf>
    <xf numFmtId="0" fontId="30" fillId="6" borderId="1" xfId="0" applyFont="1" applyFill="1" applyBorder="1" applyAlignment="1">
      <alignment vertical="center"/>
    </xf>
    <xf numFmtId="0" fontId="30" fillId="6" borderId="4" xfId="0" applyFont="1" applyFill="1" applyBorder="1" applyAlignment="1">
      <alignment vertical="center"/>
    </xf>
    <xf numFmtId="0" fontId="30" fillId="6" borderId="5" xfId="0" applyFont="1" applyFill="1" applyBorder="1" applyAlignment="1">
      <alignment vertical="center"/>
    </xf>
    <xf numFmtId="0" fontId="30" fillId="6" borderId="6" xfId="0" applyFont="1" applyFill="1" applyBorder="1" applyAlignment="1">
      <alignment vertical="center"/>
    </xf>
    <xf numFmtId="0" fontId="30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3" fontId="21" fillId="0" borderId="1" xfId="0" applyNumberFormat="1" applyFont="1" applyBorder="1" applyAlignment="1">
      <alignment horizontal="right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3" fontId="23" fillId="0" borderId="1" xfId="0" applyNumberFormat="1" applyFont="1" applyBorder="1" applyAlignment="1">
      <alignment horizontal="right" vertical="top" wrapText="1"/>
    </xf>
    <xf numFmtId="0" fontId="28" fillId="6" borderId="1" xfId="0" applyFont="1" applyFill="1" applyBorder="1" applyAlignment="1">
      <alignment horizontal="center" vertical="top" wrapText="1"/>
    </xf>
    <xf numFmtId="0" fontId="28" fillId="6" borderId="1" xfId="0" applyFont="1" applyFill="1" applyBorder="1" applyAlignment="1">
      <alignment horizontal="left" vertical="top" wrapText="1"/>
    </xf>
    <xf numFmtId="3" fontId="28" fillId="6" borderId="1" xfId="0" applyNumberFormat="1" applyFont="1" applyFill="1" applyBorder="1" applyAlignment="1">
      <alignment horizontal="right" vertical="top" wrapText="1"/>
    </xf>
    <xf numFmtId="0" fontId="21" fillId="0" borderId="0" xfId="0" applyFont="1"/>
    <xf numFmtId="0" fontId="30" fillId="6" borderId="1" xfId="0" applyFont="1" applyFill="1" applyBorder="1" applyAlignment="1">
      <alignment horizontal="center" vertical="top" wrapText="1"/>
    </xf>
    <xf numFmtId="0" fontId="28" fillId="0" borderId="0" xfId="5" applyFont="1" applyAlignment="1">
      <alignment horizontal="left" vertical="center"/>
    </xf>
    <xf numFmtId="0" fontId="28" fillId="0" borderId="0" xfId="5" applyFont="1" applyAlignment="1">
      <alignment horizontal="right" vertical="center"/>
    </xf>
    <xf numFmtId="0" fontId="34" fillId="0" borderId="0" xfId="5" applyFont="1" applyBorder="1"/>
    <xf numFmtId="0" fontId="40" fillId="0" borderId="1" xfId="0" applyFont="1" applyBorder="1" applyAlignment="1">
      <alignment horizontal="left" vertical="top" wrapText="1"/>
    </xf>
    <xf numFmtId="3" fontId="29" fillId="6" borderId="1" xfId="0" applyNumberFormat="1" applyFont="1" applyFill="1" applyBorder="1"/>
    <xf numFmtId="3" fontId="29" fillId="6" borderId="1" xfId="4" applyNumberFormat="1" applyFont="1" applyFill="1" applyBorder="1" applyAlignment="1">
      <alignment horizontal="right"/>
    </xf>
    <xf numFmtId="3" fontId="22" fillId="0" borderId="2" xfId="0" applyNumberFormat="1" applyFont="1" applyBorder="1"/>
    <xf numFmtId="0" fontId="6" fillId="0" borderId="0" xfId="4" applyFont="1" applyBorder="1" applyAlignment="1">
      <alignment horizontal="right" vertical="top" wrapText="1"/>
    </xf>
    <xf numFmtId="0" fontId="7" fillId="0" borderId="0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/>
    </xf>
    <xf numFmtId="0" fontId="10" fillId="0" borderId="7" xfId="4" applyFont="1" applyBorder="1" applyAlignment="1">
      <alignment horizontal="center"/>
    </xf>
    <xf numFmtId="0" fontId="30" fillId="6" borderId="0" xfId="0" applyFont="1" applyFill="1" applyBorder="1" applyAlignment="1">
      <alignment horizontal="center" vertical="top" wrapText="1"/>
    </xf>
    <xf numFmtId="0" fontId="30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/>
    <xf numFmtId="0" fontId="30" fillId="6" borderId="0" xfId="0" applyFont="1" applyFill="1" applyBorder="1" applyAlignment="1">
      <alignment vertical="center"/>
    </xf>
    <xf numFmtId="0" fontId="13" fillId="0" borderId="0" xfId="4" applyFont="1" applyAlignment="1">
      <alignment horizontal="right"/>
    </xf>
    <xf numFmtId="0" fontId="14" fillId="0" borderId="0" xfId="4" applyFont="1" applyBorder="1" applyAlignment="1">
      <alignment horizont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/>
    </xf>
    <xf numFmtId="0" fontId="20" fillId="0" borderId="0" xfId="4" applyFont="1" applyBorder="1" applyAlignment="1">
      <alignment horizontal="center" vertical="center" wrapText="1"/>
    </xf>
    <xf numFmtId="0" fontId="23" fillId="6" borderId="0" xfId="0" applyFont="1" applyFill="1" applyBorder="1" applyAlignment="1">
      <alignment vertical="center"/>
    </xf>
    <xf numFmtId="0" fontId="28" fillId="6" borderId="1" xfId="0" applyFont="1" applyFill="1" applyBorder="1" applyAlignment="1">
      <alignment horizontal="center" vertical="top" wrapText="1"/>
    </xf>
    <xf numFmtId="0" fontId="28" fillId="6" borderId="1" xfId="0" applyFont="1" applyFill="1" applyBorder="1"/>
    <xf numFmtId="3" fontId="13" fillId="0" borderId="0" xfId="4" applyNumberFormat="1" applyFont="1" applyAlignment="1">
      <alignment horizontal="right"/>
    </xf>
    <xf numFmtId="0" fontId="25" fillId="0" borderId="0" xfId="4" applyFont="1" applyBorder="1" applyAlignment="1">
      <alignment horizontal="center" wrapText="1"/>
    </xf>
    <xf numFmtId="0" fontId="26" fillId="0" borderId="0" xfId="4" applyFont="1" applyBorder="1" applyAlignment="1">
      <alignment horizontal="center" wrapText="1"/>
    </xf>
    <xf numFmtId="0" fontId="22" fillId="0" borderId="7" xfId="4" applyFont="1" applyBorder="1" applyAlignment="1">
      <alignment horizontal="center"/>
    </xf>
    <xf numFmtId="3" fontId="13" fillId="0" borderId="0" xfId="4" applyNumberFormat="1" applyFont="1" applyBorder="1" applyAlignment="1">
      <alignment horizontal="right" wrapText="1"/>
    </xf>
    <xf numFmtId="3" fontId="19" fillId="0" borderId="0" xfId="4" applyNumberFormat="1" applyFont="1" applyBorder="1" applyAlignment="1">
      <alignment horizontal="center" wrapText="1"/>
    </xf>
    <xf numFmtId="0" fontId="23" fillId="0" borderId="0" xfId="5" applyFont="1" applyAlignment="1">
      <alignment horizontal="right" vertical="center"/>
    </xf>
    <xf numFmtId="49" fontId="30" fillId="0" borderId="1" xfId="6" applyNumberFormat="1" applyFont="1" applyBorder="1" applyAlignment="1">
      <alignment horizontal="center" vertical="center" wrapText="1"/>
    </xf>
    <xf numFmtId="0" fontId="28" fillId="0" borderId="1" xfId="6" applyFont="1" applyBorder="1" applyAlignment="1">
      <alignment horizontal="left" vertical="center" wrapText="1"/>
    </xf>
    <xf numFmtId="49" fontId="28" fillId="0" borderId="1" xfId="5" applyNumberFormat="1" applyFont="1" applyBorder="1" applyAlignment="1">
      <alignment horizontal="right" vertical="center"/>
    </xf>
    <xf numFmtId="49" fontId="28" fillId="0" borderId="1" xfId="5" applyNumberFormat="1" applyFont="1" applyBorder="1" applyAlignment="1">
      <alignment horizontal="center"/>
    </xf>
    <xf numFmtId="0" fontId="30" fillId="0" borderId="0" xfId="5" applyFont="1" applyAlignment="1">
      <alignment horizontal="center" vertical="center" wrapText="1"/>
    </xf>
    <xf numFmtId="49" fontId="29" fillId="0" borderId="1" xfId="6" applyNumberFormat="1" applyFont="1" applyFill="1" applyBorder="1" applyAlignment="1">
      <alignment horizontal="right"/>
    </xf>
    <xf numFmtId="0" fontId="19" fillId="0" borderId="0" xfId="5" applyFont="1" applyBorder="1" applyAlignment="1">
      <alignment horizontal="center" vertical="center"/>
    </xf>
  </cellXfs>
  <cellStyles count="11">
    <cellStyle name="Excel Built-in Normal 2" xfId="1" xr:uid="{00000000-0005-0000-0000-000000000000}"/>
    <cellStyle name="Ezres 2" xfId="2" xr:uid="{00000000-0005-0000-0000-000001000000}"/>
    <cellStyle name="Normál" xfId="0" builtinId="0"/>
    <cellStyle name="Normál 2" xfId="3" xr:uid="{00000000-0005-0000-0000-000003000000}"/>
    <cellStyle name="Normál 3" xfId="4" xr:uid="{00000000-0005-0000-0000-000004000000}"/>
    <cellStyle name="Normál 4" xfId="5" xr:uid="{00000000-0005-0000-0000-000005000000}"/>
    <cellStyle name="Normal_KTRSZJ" xfId="6" xr:uid="{00000000-0005-0000-0000-000006000000}"/>
    <cellStyle name="Százalék" xfId="7" builtinId="5"/>
    <cellStyle name="Százalék 2" xfId="8" xr:uid="{00000000-0005-0000-0000-000008000000}"/>
    <cellStyle name="Százalék 2 2" xfId="9" xr:uid="{00000000-0005-0000-0000-000009000000}"/>
    <cellStyle name="Százalék 3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view="pageLayout" zoomScaleNormal="100" zoomScaleSheetLayoutView="100" workbookViewId="0">
      <selection sqref="A1:E1"/>
    </sheetView>
  </sheetViews>
  <sheetFormatPr defaultColWidth="11.5703125" defaultRowHeight="15" x14ac:dyDescent="0.25"/>
  <cols>
    <col min="1" max="1" width="70.7109375" style="1" customWidth="1"/>
    <col min="2" max="2" width="18.28515625" style="1" customWidth="1"/>
    <col min="3" max="3" width="19.140625" style="1" customWidth="1"/>
    <col min="4" max="4" width="17" style="1" customWidth="1"/>
    <col min="5" max="5" width="16.7109375" style="1" customWidth="1"/>
    <col min="6" max="16384" width="11.5703125" style="1"/>
  </cols>
  <sheetData>
    <row r="1" spans="1:5" ht="33.6" customHeight="1" x14ac:dyDescent="0.25">
      <c r="A1" s="169" t="s">
        <v>1198</v>
      </c>
      <c r="B1" s="169"/>
      <c r="C1" s="169"/>
      <c r="D1" s="169"/>
      <c r="E1" s="169"/>
    </row>
    <row r="2" spans="1:5" ht="22.35" customHeight="1" x14ac:dyDescent="0.25">
      <c r="A2" s="170" t="s">
        <v>998</v>
      </c>
      <c r="B2" s="170"/>
      <c r="C2" s="170"/>
      <c r="D2" s="170"/>
      <c r="E2" s="170"/>
    </row>
    <row r="3" spans="1:5" ht="22.35" customHeight="1" x14ac:dyDescent="0.25">
      <c r="A3" s="170" t="s">
        <v>556</v>
      </c>
      <c r="B3" s="170"/>
      <c r="C3" s="170"/>
      <c r="D3" s="170"/>
      <c r="E3" s="170"/>
    </row>
    <row r="4" spans="1:5" ht="42.2" customHeight="1" x14ac:dyDescent="0.3">
      <c r="A4" s="2"/>
      <c r="B4" s="2"/>
      <c r="C4" s="2"/>
      <c r="D4" s="171" t="s">
        <v>557</v>
      </c>
      <c r="E4" s="172"/>
    </row>
    <row r="5" spans="1:5" ht="56.25" x14ac:dyDescent="0.25">
      <c r="A5" s="3" t="s">
        <v>558</v>
      </c>
      <c r="B5" s="4" t="s">
        <v>999</v>
      </c>
      <c r="C5" s="5" t="s">
        <v>1000</v>
      </c>
      <c r="D5" s="5" t="s">
        <v>1001</v>
      </c>
      <c r="E5" s="5" t="s">
        <v>559</v>
      </c>
    </row>
    <row r="6" spans="1:5" ht="18.75" x14ac:dyDescent="0.3">
      <c r="A6" s="6" t="s">
        <v>560</v>
      </c>
      <c r="B6" s="7">
        <v>72389090</v>
      </c>
      <c r="C6" s="7">
        <v>76356488</v>
      </c>
      <c r="D6" s="7">
        <v>66337206</v>
      </c>
      <c r="E6" s="8">
        <f>D6/C6</f>
        <v>0.86878283349019403</v>
      </c>
    </row>
    <row r="7" spans="1:5" ht="24" customHeight="1" x14ac:dyDescent="0.3">
      <c r="A7" s="9" t="s">
        <v>561</v>
      </c>
      <c r="B7" s="7">
        <v>14579739</v>
      </c>
      <c r="C7" s="7">
        <v>15359474</v>
      </c>
      <c r="D7" s="7">
        <v>12561638</v>
      </c>
      <c r="E7" s="8">
        <f t="shared" ref="E7:E26" si="0">D7/C7</f>
        <v>0.81784298082082763</v>
      </c>
    </row>
    <row r="8" spans="1:5" ht="18.75" x14ac:dyDescent="0.3">
      <c r="A8" s="6" t="s">
        <v>562</v>
      </c>
      <c r="B8" s="7">
        <v>108000000</v>
      </c>
      <c r="C8" s="7">
        <v>126773404</v>
      </c>
      <c r="D8" s="7">
        <v>107278384</v>
      </c>
      <c r="E8" s="8">
        <f t="shared" si="0"/>
        <v>0.84622153081887741</v>
      </c>
    </row>
    <row r="9" spans="1:5" ht="18.75" x14ac:dyDescent="0.3">
      <c r="A9" s="10" t="s">
        <v>563</v>
      </c>
      <c r="B9" s="7">
        <v>1800000</v>
      </c>
      <c r="C9" s="11">
        <v>1800000</v>
      </c>
      <c r="D9" s="7">
        <v>1283120</v>
      </c>
      <c r="E9" s="8">
        <f t="shared" si="0"/>
        <v>0.71284444444444439</v>
      </c>
    </row>
    <row r="10" spans="1:5" ht="18.75" x14ac:dyDescent="0.3">
      <c r="A10" s="6" t="s">
        <v>564</v>
      </c>
      <c r="B10" s="7">
        <v>70182236</v>
      </c>
      <c r="C10" s="7">
        <v>68579633</v>
      </c>
      <c r="D10" s="7">
        <v>48746568</v>
      </c>
      <c r="E10" s="8">
        <f t="shared" si="0"/>
        <v>0.71080240397320293</v>
      </c>
    </row>
    <row r="11" spans="1:5" ht="18.75" x14ac:dyDescent="0.3">
      <c r="A11" s="6" t="s">
        <v>565</v>
      </c>
      <c r="B11" s="7">
        <v>38997219</v>
      </c>
      <c r="C11" s="7">
        <v>49190769</v>
      </c>
      <c r="D11" s="7">
        <v>26513331</v>
      </c>
      <c r="E11" s="8">
        <f t="shared" si="0"/>
        <v>0.53898996781286346</v>
      </c>
    </row>
    <row r="12" spans="1:5" ht="18.75" x14ac:dyDescent="0.3">
      <c r="A12" s="6" t="s">
        <v>566</v>
      </c>
      <c r="B12" s="7">
        <v>24975211</v>
      </c>
      <c r="C12" s="7">
        <v>33278488</v>
      </c>
      <c r="D12" s="7">
        <v>32785971</v>
      </c>
      <c r="E12" s="8">
        <f t="shared" si="0"/>
        <v>0.98520013890054137</v>
      </c>
    </row>
    <row r="13" spans="1:5" ht="18.75" x14ac:dyDescent="0.3">
      <c r="A13" s="6" t="s">
        <v>567</v>
      </c>
      <c r="B13" s="7">
        <v>1000000</v>
      </c>
      <c r="C13" s="7">
        <v>2812342</v>
      </c>
      <c r="D13" s="7">
        <v>2612342</v>
      </c>
      <c r="E13" s="8">
        <f t="shared" si="0"/>
        <v>0.92888489380025618</v>
      </c>
    </row>
    <row r="14" spans="1:5" ht="18.75" x14ac:dyDescent="0.3">
      <c r="A14" s="12" t="s">
        <v>568</v>
      </c>
      <c r="B14" s="13">
        <f>SUM(B6:B13)</f>
        <v>331923495</v>
      </c>
      <c r="C14" s="13">
        <f>SUM(C6:C13)</f>
        <v>374150598</v>
      </c>
      <c r="D14" s="13">
        <f>SUM(D6:D13)</f>
        <v>298118560</v>
      </c>
      <c r="E14" s="8">
        <f t="shared" si="0"/>
        <v>0.79678760796742065</v>
      </c>
    </row>
    <row r="15" spans="1:5" ht="18.75" x14ac:dyDescent="0.3">
      <c r="A15" s="12" t="s">
        <v>5</v>
      </c>
      <c r="B15" s="14">
        <v>2584610</v>
      </c>
      <c r="C15" s="7">
        <v>7716515</v>
      </c>
      <c r="D15" s="7">
        <v>19253005</v>
      </c>
      <c r="E15" s="8">
        <f t="shared" si="0"/>
        <v>2.4950388873733802</v>
      </c>
    </row>
    <row r="16" spans="1:5" ht="18.75" x14ac:dyDescent="0.3">
      <c r="A16" s="15" t="s">
        <v>569</v>
      </c>
      <c r="B16" s="16">
        <f>SUM(B14:B15)</f>
        <v>334508105</v>
      </c>
      <c r="C16" s="16">
        <f>SUM(C14:C15)</f>
        <v>381867113</v>
      </c>
      <c r="D16" s="16">
        <f>SUM(D14:D15)</f>
        <v>317371565</v>
      </c>
      <c r="E16" s="17">
        <f>D16/C16</f>
        <v>0.83110473302266274</v>
      </c>
    </row>
    <row r="17" spans="1:5" ht="18.75" x14ac:dyDescent="0.3">
      <c r="A17" s="6" t="s">
        <v>570</v>
      </c>
      <c r="B17" s="7">
        <v>82088465</v>
      </c>
      <c r="C17" s="7">
        <v>88481678</v>
      </c>
      <c r="D17" s="7">
        <v>90460244</v>
      </c>
      <c r="E17" s="8">
        <f t="shared" si="0"/>
        <v>1.0223613073884064</v>
      </c>
    </row>
    <row r="18" spans="1:5" ht="18.75" x14ac:dyDescent="0.3">
      <c r="A18" s="6" t="s">
        <v>571</v>
      </c>
      <c r="B18" s="7">
        <v>4986145</v>
      </c>
      <c r="C18" s="7">
        <v>19984089</v>
      </c>
      <c r="D18" s="7">
        <v>19137856</v>
      </c>
      <c r="E18" s="8">
        <f t="shared" si="0"/>
        <v>0.95765466216648654</v>
      </c>
    </row>
    <row r="19" spans="1:5" ht="18.75" x14ac:dyDescent="0.3">
      <c r="A19" s="6" t="s">
        <v>572</v>
      </c>
      <c r="B19" s="7">
        <v>154233000</v>
      </c>
      <c r="C19" s="7">
        <v>173233000</v>
      </c>
      <c r="D19" s="7">
        <v>182449399</v>
      </c>
      <c r="E19" s="8">
        <f t="shared" si="0"/>
        <v>1.0532023286556256</v>
      </c>
    </row>
    <row r="20" spans="1:5" ht="18.75" x14ac:dyDescent="0.3">
      <c r="A20" s="6" t="s">
        <v>573</v>
      </c>
      <c r="B20" s="7">
        <v>26400000</v>
      </c>
      <c r="C20" s="7">
        <v>26400000</v>
      </c>
      <c r="D20" s="7">
        <v>22610709</v>
      </c>
      <c r="E20" s="8">
        <f t="shared" si="0"/>
        <v>0.85646624999999998</v>
      </c>
    </row>
    <row r="21" spans="1:5" ht="18.75" x14ac:dyDescent="0.3">
      <c r="A21" s="6" t="s">
        <v>574</v>
      </c>
      <c r="B21" s="7">
        <v>15000000</v>
      </c>
      <c r="C21" s="7">
        <v>15000000</v>
      </c>
      <c r="D21" s="7">
        <v>7466992</v>
      </c>
      <c r="E21" s="8">
        <f t="shared" si="0"/>
        <v>0.49779946666666669</v>
      </c>
    </row>
    <row r="22" spans="1:5" ht="18.75" x14ac:dyDescent="0.3">
      <c r="A22" s="6" t="s">
        <v>575</v>
      </c>
      <c r="B22" s="7">
        <v>75000</v>
      </c>
      <c r="C22" s="7">
        <v>175000</v>
      </c>
      <c r="D22" s="7">
        <v>112500</v>
      </c>
      <c r="E22" s="8">
        <f t="shared" si="0"/>
        <v>0.6428571428571429</v>
      </c>
    </row>
    <row r="23" spans="1:5" ht="18.75" x14ac:dyDescent="0.3">
      <c r="A23" s="6" t="s">
        <v>576</v>
      </c>
      <c r="B23" s="7"/>
      <c r="C23" s="7"/>
      <c r="D23" s="7"/>
      <c r="E23" s="8"/>
    </row>
    <row r="24" spans="1:5" ht="18.75" x14ac:dyDescent="0.3">
      <c r="A24" s="18" t="s">
        <v>577</v>
      </c>
      <c r="B24" s="19">
        <f>SUM(B17:B23)</f>
        <v>282782610</v>
      </c>
      <c r="C24" s="19">
        <f>SUM(C17:C23)</f>
        <v>323273767</v>
      </c>
      <c r="D24" s="19">
        <f>SUM(D17:D23)</f>
        <v>322237700</v>
      </c>
      <c r="E24" s="8">
        <f t="shared" si="0"/>
        <v>0.99679507864304995</v>
      </c>
    </row>
    <row r="25" spans="1:5" ht="18.75" x14ac:dyDescent="0.3">
      <c r="A25" s="12" t="s">
        <v>7</v>
      </c>
      <c r="B25" s="20">
        <v>51725495</v>
      </c>
      <c r="C25" s="21">
        <v>58593346</v>
      </c>
      <c r="D25" s="21">
        <v>58593346</v>
      </c>
      <c r="E25" s="8">
        <f t="shared" si="0"/>
        <v>1</v>
      </c>
    </row>
    <row r="26" spans="1:5" ht="18.75" x14ac:dyDescent="0.3">
      <c r="A26" s="15" t="s">
        <v>578</v>
      </c>
      <c r="B26" s="16">
        <f>SUM(B24:B25)</f>
        <v>334508105</v>
      </c>
      <c r="C26" s="16">
        <f>SUM(C24:C25)</f>
        <v>381867113</v>
      </c>
      <c r="D26" s="16">
        <f>SUM(D24:D25)</f>
        <v>380831046</v>
      </c>
      <c r="E26" s="22">
        <f t="shared" si="0"/>
        <v>0.99728683889047021</v>
      </c>
    </row>
    <row r="31" spans="1:5" x14ac:dyDescent="0.25">
      <c r="C31" s="23"/>
    </row>
  </sheetData>
  <sheetProtection selectLockedCells="1" selectUnlockedCells="1"/>
  <mergeCells count="4">
    <mergeCell ref="A1:E1"/>
    <mergeCell ref="A2:E2"/>
    <mergeCell ref="A3:E3"/>
    <mergeCell ref="D4:E4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12"/>
  <sheetViews>
    <sheetView view="pageLayout" zoomScaleNormal="100" zoomScaleSheetLayoutView="100" workbookViewId="0">
      <selection activeCell="F102" sqref="F102:F103"/>
    </sheetView>
  </sheetViews>
  <sheetFormatPr defaultColWidth="11.5703125" defaultRowHeight="15" x14ac:dyDescent="0.25"/>
  <cols>
    <col min="1" max="1" width="74.42578125" style="1" customWidth="1"/>
    <col min="2" max="2" width="6" style="1" bestFit="1" customWidth="1"/>
    <col min="3" max="3" width="9.85546875" style="1" bestFit="1" customWidth="1"/>
    <col min="4" max="4" width="11.28515625" style="1" bestFit="1" customWidth="1"/>
    <col min="5" max="5" width="9.7109375" style="1" bestFit="1" customWidth="1"/>
    <col min="6" max="6" width="9.42578125" style="1" customWidth="1"/>
    <col min="7" max="16384" width="11.5703125" style="1"/>
  </cols>
  <sheetData>
    <row r="1" spans="1:6" ht="30" customHeight="1" x14ac:dyDescent="0.25">
      <c r="A1" s="181" t="s">
        <v>596</v>
      </c>
      <c r="B1" s="181"/>
      <c r="C1" s="181"/>
      <c r="D1" s="181"/>
      <c r="E1" s="181"/>
      <c r="F1" s="181"/>
    </row>
    <row r="2" spans="1:6" ht="26.25" x14ac:dyDescent="0.25">
      <c r="A2" s="46" t="s">
        <v>10</v>
      </c>
      <c r="B2" s="47" t="s">
        <v>597</v>
      </c>
      <c r="C2" s="48" t="s">
        <v>598</v>
      </c>
      <c r="D2" s="48" t="s">
        <v>599</v>
      </c>
      <c r="E2" s="48" t="s">
        <v>13</v>
      </c>
      <c r="F2" s="49" t="s">
        <v>600</v>
      </c>
    </row>
    <row r="3" spans="1:6" x14ac:dyDescent="0.25">
      <c r="A3" s="50" t="s">
        <v>601</v>
      </c>
      <c r="B3" s="51" t="s">
        <v>602</v>
      </c>
      <c r="C3" s="52"/>
      <c r="D3" s="53"/>
      <c r="E3" s="53"/>
      <c r="F3" s="53"/>
    </row>
    <row r="4" spans="1:6" x14ac:dyDescent="0.25">
      <c r="A4" s="50" t="s">
        <v>603</v>
      </c>
      <c r="B4" s="51" t="s">
        <v>602</v>
      </c>
      <c r="C4" s="52"/>
      <c r="D4" s="53"/>
      <c r="E4" s="53"/>
      <c r="F4" s="53"/>
    </row>
    <row r="5" spans="1:6" x14ac:dyDescent="0.25">
      <c r="A5" s="50" t="s">
        <v>604</v>
      </c>
      <c r="B5" s="51" t="s">
        <v>602</v>
      </c>
      <c r="C5" s="52"/>
      <c r="D5" s="53"/>
      <c r="E5" s="53"/>
      <c r="F5" s="53"/>
    </row>
    <row r="6" spans="1:6" x14ac:dyDescent="0.25">
      <c r="A6" s="50" t="s">
        <v>605</v>
      </c>
      <c r="B6" s="51" t="s">
        <v>602</v>
      </c>
      <c r="C6" s="52"/>
      <c r="D6" s="53"/>
      <c r="E6" s="53"/>
      <c r="F6" s="53"/>
    </row>
    <row r="7" spans="1:6" x14ac:dyDescent="0.25">
      <c r="A7" s="50" t="s">
        <v>606</v>
      </c>
      <c r="B7" s="51" t="s">
        <v>602</v>
      </c>
      <c r="C7" s="52"/>
      <c r="D7" s="53"/>
      <c r="E7" s="53"/>
      <c r="F7" s="53"/>
    </row>
    <row r="8" spans="1:6" x14ac:dyDescent="0.25">
      <c r="A8" s="50" t="s">
        <v>607</v>
      </c>
      <c r="B8" s="51" t="s">
        <v>602</v>
      </c>
      <c r="C8" s="52"/>
      <c r="D8" s="53"/>
      <c r="E8" s="53"/>
      <c r="F8" s="53"/>
    </row>
    <row r="9" spans="1:6" x14ac:dyDescent="0.25">
      <c r="A9" s="50" t="s">
        <v>608</v>
      </c>
      <c r="B9" s="51" t="s">
        <v>602</v>
      </c>
      <c r="C9" s="52"/>
      <c r="D9" s="53"/>
      <c r="E9" s="53"/>
      <c r="F9" s="53"/>
    </row>
    <row r="10" spans="1:6" x14ac:dyDescent="0.25">
      <c r="A10" s="50" t="s">
        <v>609</v>
      </c>
      <c r="B10" s="51" t="s">
        <v>602</v>
      </c>
      <c r="C10" s="52"/>
      <c r="D10" s="53"/>
      <c r="E10" s="53"/>
      <c r="F10" s="53"/>
    </row>
    <row r="11" spans="1:6" x14ac:dyDescent="0.25">
      <c r="A11" s="50" t="s">
        <v>610</v>
      </c>
      <c r="B11" s="51" t="s">
        <v>602</v>
      </c>
      <c r="C11" s="52"/>
      <c r="D11" s="53"/>
      <c r="E11" s="53"/>
      <c r="F11" s="53"/>
    </row>
    <row r="12" spans="1:6" x14ac:dyDescent="0.25">
      <c r="A12" s="50" t="s">
        <v>611</v>
      </c>
      <c r="B12" s="51" t="s">
        <v>602</v>
      </c>
      <c r="C12" s="52"/>
      <c r="D12" s="53"/>
      <c r="E12" s="53"/>
      <c r="F12" s="53"/>
    </row>
    <row r="13" spans="1:6" x14ac:dyDescent="0.25">
      <c r="A13" s="54" t="s">
        <v>612</v>
      </c>
      <c r="B13" s="55" t="s">
        <v>602</v>
      </c>
      <c r="C13" s="56">
        <f>SUM(C3:C12)</f>
        <v>0</v>
      </c>
      <c r="D13" s="56">
        <f>SUM(D3:D12)</f>
        <v>0</v>
      </c>
      <c r="E13" s="53"/>
      <c r="F13" s="53"/>
    </row>
    <row r="14" spans="1:6" x14ac:dyDescent="0.25">
      <c r="A14" s="50" t="s">
        <v>601</v>
      </c>
      <c r="B14" s="51" t="s">
        <v>613</v>
      </c>
      <c r="C14" s="52"/>
      <c r="D14" s="53"/>
      <c r="E14" s="53"/>
      <c r="F14" s="53"/>
    </row>
    <row r="15" spans="1:6" x14ac:dyDescent="0.25">
      <c r="A15" s="50" t="s">
        <v>603</v>
      </c>
      <c r="B15" s="51" t="s">
        <v>613</v>
      </c>
      <c r="C15" s="52"/>
      <c r="D15" s="53"/>
      <c r="E15" s="53"/>
      <c r="F15" s="53"/>
    </row>
    <row r="16" spans="1:6" x14ac:dyDescent="0.25">
      <c r="A16" s="50" t="s">
        <v>604</v>
      </c>
      <c r="B16" s="51" t="s">
        <v>613</v>
      </c>
      <c r="C16" s="52"/>
      <c r="D16" s="53"/>
      <c r="E16" s="53"/>
      <c r="F16" s="53"/>
    </row>
    <row r="17" spans="1:6" x14ac:dyDescent="0.25">
      <c r="A17" s="50" t="s">
        <v>605</v>
      </c>
      <c r="B17" s="51" t="s">
        <v>613</v>
      </c>
      <c r="C17" s="52"/>
      <c r="D17" s="53"/>
      <c r="E17" s="53"/>
      <c r="F17" s="53"/>
    </row>
    <row r="18" spans="1:6" x14ac:dyDescent="0.25">
      <c r="A18" s="50" t="s">
        <v>606</v>
      </c>
      <c r="B18" s="51" t="s">
        <v>613</v>
      </c>
      <c r="C18" s="52"/>
      <c r="D18" s="53"/>
      <c r="E18" s="53"/>
      <c r="F18" s="53"/>
    </row>
    <row r="19" spans="1:6" x14ac:dyDescent="0.25">
      <c r="A19" s="50" t="s">
        <v>607</v>
      </c>
      <c r="B19" s="51" t="s">
        <v>613</v>
      </c>
      <c r="C19" s="52"/>
      <c r="D19" s="53"/>
      <c r="E19" s="53"/>
      <c r="F19" s="53"/>
    </row>
    <row r="20" spans="1:6" x14ac:dyDescent="0.25">
      <c r="A20" s="50" t="s">
        <v>608</v>
      </c>
      <c r="B20" s="51" t="s">
        <v>613</v>
      </c>
      <c r="C20" s="52"/>
      <c r="D20" s="53"/>
      <c r="E20" s="53"/>
      <c r="F20" s="53"/>
    </row>
    <row r="21" spans="1:6" x14ac:dyDescent="0.25">
      <c r="A21" s="50" t="s">
        <v>609</v>
      </c>
      <c r="B21" s="51" t="s">
        <v>613</v>
      </c>
      <c r="C21" s="52"/>
      <c r="D21" s="53"/>
      <c r="E21" s="53"/>
      <c r="F21" s="53"/>
    </row>
    <row r="22" spans="1:6" x14ac:dyDescent="0.25">
      <c r="A22" s="50" t="s">
        <v>610</v>
      </c>
      <c r="B22" s="51" t="s">
        <v>613</v>
      </c>
      <c r="C22" s="52"/>
      <c r="D22" s="53"/>
      <c r="E22" s="53"/>
      <c r="F22" s="53"/>
    </row>
    <row r="23" spans="1:6" x14ac:dyDescent="0.25">
      <c r="A23" s="50" t="s">
        <v>611</v>
      </c>
      <c r="B23" s="51" t="s">
        <v>613</v>
      </c>
      <c r="C23" s="52"/>
      <c r="D23" s="53"/>
      <c r="E23" s="53"/>
      <c r="F23" s="53"/>
    </row>
    <row r="24" spans="1:6" ht="25.5" x14ac:dyDescent="0.25">
      <c r="A24" s="54" t="s">
        <v>614</v>
      </c>
      <c r="B24" s="55" t="s">
        <v>613</v>
      </c>
      <c r="C24" s="56">
        <f>SUM(C14:C23)</f>
        <v>0</v>
      </c>
      <c r="D24" s="56">
        <f>SUM(D14:D23)</f>
        <v>0</v>
      </c>
      <c r="E24" s="53"/>
      <c r="F24" s="53"/>
    </row>
    <row r="25" spans="1:6" x14ac:dyDescent="0.25">
      <c r="A25" s="50" t="s">
        <v>601</v>
      </c>
      <c r="B25" s="51" t="s">
        <v>615</v>
      </c>
      <c r="C25" s="52"/>
      <c r="D25" s="53">
        <v>40000</v>
      </c>
      <c r="E25" s="53">
        <v>40000</v>
      </c>
      <c r="F25" s="59">
        <f>E25/D25</f>
        <v>1</v>
      </c>
    </row>
    <row r="26" spans="1:6" x14ac:dyDescent="0.25">
      <c r="A26" s="50" t="s">
        <v>603</v>
      </c>
      <c r="B26" s="51" t="s">
        <v>615</v>
      </c>
      <c r="C26" s="52"/>
      <c r="D26" s="53"/>
      <c r="E26" s="53"/>
      <c r="F26" s="59"/>
    </row>
    <row r="27" spans="1:6" x14ac:dyDescent="0.25">
      <c r="A27" s="50" t="s">
        <v>604</v>
      </c>
      <c r="B27" s="51" t="s">
        <v>615</v>
      </c>
      <c r="C27" s="52"/>
      <c r="D27" s="53"/>
      <c r="E27" s="53"/>
      <c r="F27" s="59"/>
    </row>
    <row r="28" spans="1:6" x14ac:dyDescent="0.25">
      <c r="A28" s="50" t="s">
        <v>605</v>
      </c>
      <c r="B28" s="51" t="s">
        <v>615</v>
      </c>
      <c r="C28" s="52"/>
      <c r="D28" s="53"/>
      <c r="E28" s="53"/>
      <c r="F28" s="59"/>
    </row>
    <row r="29" spans="1:6" x14ac:dyDescent="0.25">
      <c r="A29" s="50" t="s">
        <v>606</v>
      </c>
      <c r="B29" s="51" t="s">
        <v>615</v>
      </c>
      <c r="C29" s="52"/>
      <c r="D29" s="53"/>
      <c r="E29" s="53"/>
      <c r="F29" s="59"/>
    </row>
    <row r="30" spans="1:6" x14ac:dyDescent="0.25">
      <c r="A30" s="50" t="s">
        <v>607</v>
      </c>
      <c r="B30" s="51" t="s">
        <v>615</v>
      </c>
      <c r="C30" s="52"/>
      <c r="D30" s="53"/>
      <c r="E30" s="53"/>
      <c r="F30" s="59"/>
    </row>
    <row r="31" spans="1:6" x14ac:dyDescent="0.25">
      <c r="A31" s="50" t="s">
        <v>608</v>
      </c>
      <c r="B31" s="51" t="s">
        <v>615</v>
      </c>
      <c r="C31" s="57">
        <v>28369019</v>
      </c>
      <c r="D31" s="57">
        <v>28329019</v>
      </c>
      <c r="E31" s="58">
        <v>24132352</v>
      </c>
      <c r="F31" s="59">
        <f>E31/D31</f>
        <v>0.85185978377860527</v>
      </c>
    </row>
    <row r="32" spans="1:6" x14ac:dyDescent="0.25">
      <c r="A32" s="50" t="s">
        <v>609</v>
      </c>
      <c r="B32" s="51" t="s">
        <v>615</v>
      </c>
      <c r="C32" s="57">
        <v>350000</v>
      </c>
      <c r="D32" s="57">
        <v>350000</v>
      </c>
      <c r="E32" s="58">
        <v>351520</v>
      </c>
      <c r="F32" s="59">
        <f>E32/D32</f>
        <v>1.0043428571428572</v>
      </c>
    </row>
    <row r="33" spans="1:6" x14ac:dyDescent="0.25">
      <c r="A33" s="50" t="s">
        <v>610</v>
      </c>
      <c r="B33" s="51" t="s">
        <v>615</v>
      </c>
      <c r="C33" s="57">
        <f>33175511</f>
        <v>33175511</v>
      </c>
      <c r="D33" s="57">
        <f>33175511+118340+796000</f>
        <v>34089851</v>
      </c>
      <c r="E33" s="58">
        <v>22630694</v>
      </c>
      <c r="F33" s="59">
        <f>E33/D33</f>
        <v>0.66385429493370329</v>
      </c>
    </row>
    <row r="34" spans="1:6" x14ac:dyDescent="0.25">
      <c r="A34" s="50" t="s">
        <v>611</v>
      </c>
      <c r="B34" s="51" t="s">
        <v>615</v>
      </c>
      <c r="C34" s="52"/>
      <c r="D34" s="53"/>
      <c r="E34" s="53"/>
      <c r="F34" s="59"/>
    </row>
    <row r="35" spans="1:6" x14ac:dyDescent="0.25">
      <c r="A35" s="54" t="s">
        <v>616</v>
      </c>
      <c r="B35" s="55" t="s">
        <v>615</v>
      </c>
      <c r="C35" s="60">
        <f>SUM(C25:C34)</f>
        <v>61894530</v>
      </c>
      <c r="D35" s="60">
        <f>SUM(D25:D34)</f>
        <v>62808870</v>
      </c>
      <c r="E35" s="60">
        <f>SUM(E25:E34)</f>
        <v>47154566</v>
      </c>
      <c r="F35" s="59">
        <f>E35/D35</f>
        <v>0.75076284607572152</v>
      </c>
    </row>
    <row r="36" spans="1:6" x14ac:dyDescent="0.25">
      <c r="A36" s="50" t="s">
        <v>617</v>
      </c>
      <c r="B36" s="61" t="s">
        <v>618</v>
      </c>
      <c r="C36" s="52"/>
      <c r="D36" s="53"/>
      <c r="E36" s="53"/>
      <c r="F36" s="59"/>
    </row>
    <row r="37" spans="1:6" x14ac:dyDescent="0.25">
      <c r="A37" s="50" t="s">
        <v>619</v>
      </c>
      <c r="B37" s="61" t="s">
        <v>618</v>
      </c>
      <c r="C37" s="52"/>
      <c r="D37" s="53"/>
      <c r="E37" s="53"/>
      <c r="F37" s="59"/>
    </row>
    <row r="38" spans="1:6" x14ac:dyDescent="0.25">
      <c r="A38" s="50" t="s">
        <v>620</v>
      </c>
      <c r="B38" s="61" t="s">
        <v>618</v>
      </c>
      <c r="C38" s="52"/>
      <c r="D38" s="58">
        <v>100000</v>
      </c>
      <c r="E38" s="58">
        <v>100000</v>
      </c>
      <c r="F38" s="59">
        <f>E38/D38</f>
        <v>1</v>
      </c>
    </row>
    <row r="39" spans="1:6" x14ac:dyDescent="0.25">
      <c r="A39" s="61" t="s">
        <v>621</v>
      </c>
      <c r="B39" s="61" t="s">
        <v>618</v>
      </c>
      <c r="C39" s="52"/>
      <c r="D39" s="58"/>
      <c r="E39" s="53"/>
      <c r="F39" s="59"/>
    </row>
    <row r="40" spans="1:6" x14ac:dyDescent="0.25">
      <c r="A40" s="61" t="s">
        <v>622</v>
      </c>
      <c r="B40" s="61" t="s">
        <v>618</v>
      </c>
      <c r="C40" s="52"/>
      <c r="D40" s="58"/>
      <c r="E40" s="53"/>
      <c r="F40" s="59"/>
    </row>
    <row r="41" spans="1:6" x14ac:dyDescent="0.25">
      <c r="A41" s="61" t="s">
        <v>623</v>
      </c>
      <c r="B41" s="61" t="s">
        <v>618</v>
      </c>
      <c r="C41" s="52"/>
      <c r="D41" s="53"/>
      <c r="E41" s="53"/>
      <c r="F41" s="59"/>
    </row>
    <row r="42" spans="1:6" x14ac:dyDescent="0.25">
      <c r="A42" s="50" t="s">
        <v>624</v>
      </c>
      <c r="B42" s="61" t="s">
        <v>618</v>
      </c>
      <c r="C42" s="52"/>
      <c r="D42" s="53"/>
      <c r="E42" s="53"/>
      <c r="F42" s="59"/>
    </row>
    <row r="43" spans="1:6" x14ac:dyDescent="0.25">
      <c r="A43" s="50" t="s">
        <v>625</v>
      </c>
      <c r="B43" s="61" t="s">
        <v>618</v>
      </c>
      <c r="C43" s="52"/>
      <c r="D43" s="53"/>
      <c r="E43" s="53"/>
      <c r="F43" s="59"/>
    </row>
    <row r="44" spans="1:6" x14ac:dyDescent="0.25">
      <c r="A44" s="50" t="s">
        <v>626</v>
      </c>
      <c r="B44" s="61" t="s">
        <v>618</v>
      </c>
      <c r="C44" s="52"/>
      <c r="D44" s="53"/>
      <c r="E44" s="53"/>
      <c r="F44" s="59"/>
    </row>
    <row r="45" spans="1:6" x14ac:dyDescent="0.25">
      <c r="A45" s="50" t="s">
        <v>627</v>
      </c>
      <c r="B45" s="61" t="s">
        <v>618</v>
      </c>
      <c r="C45" s="52"/>
      <c r="D45" s="53"/>
      <c r="E45" s="53"/>
      <c r="F45" s="59"/>
    </row>
    <row r="46" spans="1:6" x14ac:dyDescent="0.25">
      <c r="A46" s="54" t="s">
        <v>628</v>
      </c>
      <c r="B46" s="55" t="s">
        <v>618</v>
      </c>
      <c r="C46" s="56">
        <f>SUM(C36:C45)</f>
        <v>0</v>
      </c>
      <c r="D46" s="60">
        <f>SUM(D36:D45)</f>
        <v>100000</v>
      </c>
      <c r="E46" s="56">
        <f>SUM(E36:E45)</f>
        <v>100000</v>
      </c>
      <c r="F46" s="59">
        <f>E46/D46</f>
        <v>1</v>
      </c>
    </row>
    <row r="47" spans="1:6" x14ac:dyDescent="0.25">
      <c r="A47" s="50" t="s">
        <v>617</v>
      </c>
      <c r="B47" s="61" t="s">
        <v>629</v>
      </c>
      <c r="C47" s="52">
        <v>0</v>
      </c>
      <c r="D47" s="53">
        <v>0</v>
      </c>
      <c r="E47" s="53"/>
      <c r="F47" s="59"/>
    </row>
    <row r="48" spans="1:6" x14ac:dyDescent="0.25">
      <c r="A48" s="50" t="s">
        <v>619</v>
      </c>
      <c r="B48" s="61" t="s">
        <v>629</v>
      </c>
      <c r="C48" s="58">
        <v>2000000</v>
      </c>
      <c r="D48" s="58">
        <v>1650000</v>
      </c>
      <c r="E48" s="58">
        <v>1150000</v>
      </c>
      <c r="F48" s="59">
        <f>E48/D48</f>
        <v>0.69696969696969702</v>
      </c>
    </row>
    <row r="49" spans="1:6" x14ac:dyDescent="0.25">
      <c r="A49" s="50" t="s">
        <v>620</v>
      </c>
      <c r="B49" s="61" t="s">
        <v>629</v>
      </c>
      <c r="C49" s="52"/>
      <c r="D49" s="53"/>
      <c r="E49" s="53"/>
      <c r="F49" s="59"/>
    </row>
    <row r="50" spans="1:6" x14ac:dyDescent="0.25">
      <c r="A50" s="61" t="s">
        <v>621</v>
      </c>
      <c r="B50" s="61" t="s">
        <v>629</v>
      </c>
      <c r="C50" s="52"/>
      <c r="D50" s="53"/>
      <c r="E50" s="53"/>
      <c r="F50" s="59"/>
    </row>
    <row r="51" spans="1:6" x14ac:dyDescent="0.25">
      <c r="A51" s="61" t="s">
        <v>622</v>
      </c>
      <c r="B51" s="61" t="s">
        <v>629</v>
      </c>
      <c r="C51" s="52"/>
      <c r="D51" s="53"/>
      <c r="E51" s="53"/>
      <c r="F51" s="59"/>
    </row>
    <row r="52" spans="1:6" x14ac:dyDescent="0.25">
      <c r="A52" s="61" t="s">
        <v>623</v>
      </c>
      <c r="B52" s="61" t="s">
        <v>629</v>
      </c>
      <c r="C52" s="52"/>
      <c r="D52" s="62"/>
      <c r="E52" s="58"/>
      <c r="F52" s="59"/>
    </row>
    <row r="53" spans="1:6" x14ac:dyDescent="0.25">
      <c r="A53" s="50" t="s">
        <v>624</v>
      </c>
      <c r="B53" s="61" t="s">
        <v>629</v>
      </c>
      <c r="C53" s="52">
        <v>0</v>
      </c>
      <c r="D53" s="53">
        <v>0</v>
      </c>
      <c r="E53" s="53"/>
      <c r="F53" s="59"/>
    </row>
    <row r="54" spans="1:6" x14ac:dyDescent="0.25">
      <c r="A54" s="50" t="s">
        <v>630</v>
      </c>
      <c r="B54" s="61" t="s">
        <v>629</v>
      </c>
      <c r="C54" s="52"/>
      <c r="D54" s="53"/>
      <c r="E54" s="53"/>
      <c r="F54" s="59"/>
    </row>
    <row r="55" spans="1:6" x14ac:dyDescent="0.25">
      <c r="A55" s="50" t="s">
        <v>626</v>
      </c>
      <c r="B55" s="61" t="s">
        <v>629</v>
      </c>
      <c r="C55" s="52"/>
      <c r="D55" s="53"/>
      <c r="E55" s="53"/>
      <c r="F55" s="59"/>
    </row>
    <row r="56" spans="1:6" x14ac:dyDescent="0.25">
      <c r="A56" s="50" t="s">
        <v>627</v>
      </c>
      <c r="B56" s="61" t="s">
        <v>629</v>
      </c>
      <c r="C56" s="52"/>
      <c r="D56" s="53"/>
      <c r="E56" s="53"/>
      <c r="F56" s="59"/>
    </row>
    <row r="57" spans="1:6" x14ac:dyDescent="0.25">
      <c r="A57" s="63" t="s">
        <v>631</v>
      </c>
      <c r="B57" s="55" t="s">
        <v>629</v>
      </c>
      <c r="C57" s="60">
        <f>SUM(C47:C56)</f>
        <v>2000000</v>
      </c>
      <c r="D57" s="60">
        <f>SUM(D47:D56)</f>
        <v>1650000</v>
      </c>
      <c r="E57" s="60">
        <f>SUM(E47:E56)</f>
        <v>1150000</v>
      </c>
      <c r="F57" s="59">
        <f>E57/D57</f>
        <v>0.69696969696969702</v>
      </c>
    </row>
    <row r="58" spans="1:6" x14ac:dyDescent="0.25">
      <c r="A58" s="50" t="s">
        <v>601</v>
      </c>
      <c r="B58" s="51" t="s">
        <v>632</v>
      </c>
      <c r="C58" s="52"/>
      <c r="D58" s="53"/>
      <c r="E58" s="53"/>
      <c r="F58" s="59"/>
    </row>
    <row r="59" spans="1:6" x14ac:dyDescent="0.25">
      <c r="A59" s="50" t="s">
        <v>603</v>
      </c>
      <c r="B59" s="51" t="s">
        <v>632</v>
      </c>
      <c r="C59" s="52"/>
      <c r="D59" s="53"/>
      <c r="E59" s="53"/>
      <c r="F59" s="59"/>
    </row>
    <row r="60" spans="1:6" x14ac:dyDescent="0.25">
      <c r="A60" s="50" t="s">
        <v>604</v>
      </c>
      <c r="B60" s="51" t="s">
        <v>632</v>
      </c>
      <c r="C60" s="52"/>
      <c r="D60" s="53"/>
      <c r="E60" s="53"/>
      <c r="F60" s="59"/>
    </row>
    <row r="61" spans="1:6" x14ac:dyDescent="0.25">
      <c r="A61" s="50" t="s">
        <v>605</v>
      </c>
      <c r="B61" s="51" t="s">
        <v>632</v>
      </c>
      <c r="C61" s="52"/>
      <c r="D61" s="53"/>
      <c r="E61" s="53"/>
      <c r="F61" s="59"/>
    </row>
    <row r="62" spans="1:6" x14ac:dyDescent="0.25">
      <c r="A62" s="50" t="s">
        <v>606</v>
      </c>
      <c r="B62" s="51" t="s">
        <v>632</v>
      </c>
      <c r="C62" s="52"/>
      <c r="D62" s="53"/>
      <c r="E62" s="53"/>
      <c r="F62" s="59"/>
    </row>
    <row r="63" spans="1:6" x14ac:dyDescent="0.25">
      <c r="A63" s="50" t="s">
        <v>607</v>
      </c>
      <c r="B63" s="51" t="s">
        <v>632</v>
      </c>
      <c r="C63" s="52"/>
      <c r="D63" s="53"/>
      <c r="E63" s="53"/>
      <c r="F63" s="59"/>
    </row>
    <row r="64" spans="1:6" x14ac:dyDescent="0.25">
      <c r="A64" s="50" t="s">
        <v>608</v>
      </c>
      <c r="B64" s="51" t="s">
        <v>632</v>
      </c>
      <c r="C64" s="52"/>
      <c r="D64" s="53"/>
      <c r="E64" s="53"/>
      <c r="F64" s="59"/>
    </row>
    <row r="65" spans="1:6" x14ac:dyDescent="0.25">
      <c r="A65" s="50" t="s">
        <v>609</v>
      </c>
      <c r="B65" s="51" t="s">
        <v>632</v>
      </c>
      <c r="C65" s="52"/>
      <c r="D65" s="53"/>
      <c r="E65" s="53"/>
      <c r="F65" s="59"/>
    </row>
    <row r="66" spans="1:6" x14ac:dyDescent="0.25">
      <c r="A66" s="50" t="s">
        <v>610</v>
      </c>
      <c r="B66" s="51" t="s">
        <v>632</v>
      </c>
      <c r="C66" s="52"/>
      <c r="D66" s="53"/>
      <c r="E66" s="53"/>
      <c r="F66" s="59"/>
    </row>
    <row r="67" spans="1:6" x14ac:dyDescent="0.25">
      <c r="A67" s="50" t="s">
        <v>611</v>
      </c>
      <c r="B67" s="51" t="s">
        <v>632</v>
      </c>
      <c r="C67" s="52"/>
      <c r="D67" s="53"/>
      <c r="E67" s="53"/>
      <c r="F67" s="59"/>
    </row>
    <row r="68" spans="1:6" ht="25.5" x14ac:dyDescent="0.25">
      <c r="A68" s="54" t="s">
        <v>633</v>
      </c>
      <c r="B68" s="55" t="s">
        <v>632</v>
      </c>
      <c r="C68" s="56">
        <f>SUM(C58:C67)</f>
        <v>0</v>
      </c>
      <c r="D68" s="56">
        <f>SUM(D58:D67)</f>
        <v>0</v>
      </c>
      <c r="E68" s="56">
        <f>SUM(E58:E67)</f>
        <v>0</v>
      </c>
      <c r="F68" s="59">
        <v>0</v>
      </c>
    </row>
    <row r="69" spans="1:6" x14ac:dyDescent="0.25">
      <c r="A69" s="50" t="s">
        <v>601</v>
      </c>
      <c r="B69" s="51" t="s">
        <v>634</v>
      </c>
      <c r="C69" s="52"/>
      <c r="D69" s="53"/>
      <c r="E69" s="53"/>
      <c r="F69" s="59"/>
    </row>
    <row r="70" spans="1:6" x14ac:dyDescent="0.25">
      <c r="A70" s="50" t="s">
        <v>603</v>
      </c>
      <c r="B70" s="51" t="s">
        <v>634</v>
      </c>
      <c r="C70" s="52"/>
      <c r="D70" s="53"/>
      <c r="E70" s="53"/>
      <c r="F70" s="59"/>
    </row>
    <row r="71" spans="1:6" x14ac:dyDescent="0.25">
      <c r="A71" s="50" t="s">
        <v>604</v>
      </c>
      <c r="B71" s="51" t="s">
        <v>634</v>
      </c>
      <c r="C71" s="52"/>
      <c r="D71" s="53"/>
      <c r="E71" s="53"/>
      <c r="F71" s="59"/>
    </row>
    <row r="72" spans="1:6" x14ac:dyDescent="0.25">
      <c r="A72" s="50" t="s">
        <v>605</v>
      </c>
      <c r="B72" s="51" t="s">
        <v>634</v>
      </c>
      <c r="C72" s="52"/>
      <c r="D72" s="53"/>
      <c r="E72" s="53"/>
      <c r="F72" s="59"/>
    </row>
    <row r="73" spans="1:6" x14ac:dyDescent="0.25">
      <c r="A73" s="50" t="s">
        <v>606</v>
      </c>
      <c r="B73" s="51" t="s">
        <v>634</v>
      </c>
      <c r="C73" s="52"/>
      <c r="D73" s="53"/>
      <c r="E73" s="53"/>
      <c r="F73" s="59"/>
    </row>
    <row r="74" spans="1:6" x14ac:dyDescent="0.25">
      <c r="A74" s="50" t="s">
        <v>607</v>
      </c>
      <c r="B74" s="51" t="s">
        <v>634</v>
      </c>
      <c r="C74" s="52"/>
      <c r="D74" s="53"/>
      <c r="E74" s="53"/>
      <c r="F74" s="59"/>
    </row>
    <row r="75" spans="1:6" x14ac:dyDescent="0.25">
      <c r="A75" s="50" t="s">
        <v>608</v>
      </c>
      <c r="B75" s="51" t="s">
        <v>634</v>
      </c>
      <c r="C75" s="52"/>
      <c r="D75" s="53"/>
      <c r="E75" s="53"/>
      <c r="F75" s="59"/>
    </row>
    <row r="76" spans="1:6" x14ac:dyDescent="0.25">
      <c r="A76" s="50" t="s">
        <v>609</v>
      </c>
      <c r="B76" s="51" t="s">
        <v>634</v>
      </c>
      <c r="C76" s="52"/>
      <c r="D76" s="53"/>
      <c r="E76" s="53"/>
      <c r="F76" s="59"/>
    </row>
    <row r="77" spans="1:6" x14ac:dyDescent="0.25">
      <c r="A77" s="50" t="s">
        <v>610</v>
      </c>
      <c r="B77" s="51" t="s">
        <v>634</v>
      </c>
      <c r="C77" s="52"/>
      <c r="D77" s="53"/>
      <c r="E77" s="53"/>
      <c r="F77" s="59"/>
    </row>
    <row r="78" spans="1:6" x14ac:dyDescent="0.25">
      <c r="A78" s="50" t="s">
        <v>611</v>
      </c>
      <c r="B78" s="51" t="s">
        <v>634</v>
      </c>
      <c r="C78" s="52"/>
      <c r="D78" s="53"/>
      <c r="E78" s="53"/>
      <c r="F78" s="59"/>
    </row>
    <row r="79" spans="1:6" ht="25.5" x14ac:dyDescent="0.25">
      <c r="A79" s="54" t="s">
        <v>635</v>
      </c>
      <c r="B79" s="55" t="s">
        <v>634</v>
      </c>
      <c r="C79" s="56">
        <f>SUM(C69:C78)</f>
        <v>0</v>
      </c>
      <c r="D79" s="56">
        <f>SUM(D69:D78)</f>
        <v>0</v>
      </c>
      <c r="E79" s="56">
        <f>SUM(E69:E78)</f>
        <v>0</v>
      </c>
      <c r="F79" s="59">
        <v>0</v>
      </c>
    </row>
    <row r="80" spans="1:6" x14ac:dyDescent="0.25">
      <c r="A80" s="50" t="s">
        <v>601</v>
      </c>
      <c r="B80" s="51" t="s">
        <v>636</v>
      </c>
      <c r="C80" s="52"/>
      <c r="D80" s="53"/>
      <c r="E80" s="53"/>
      <c r="F80" s="59"/>
    </row>
    <row r="81" spans="1:6" x14ac:dyDescent="0.25">
      <c r="A81" s="50" t="s">
        <v>603</v>
      </c>
      <c r="B81" s="51" t="s">
        <v>636</v>
      </c>
      <c r="C81" s="52"/>
      <c r="D81" s="53"/>
      <c r="E81" s="53"/>
      <c r="F81" s="59"/>
    </row>
    <row r="82" spans="1:6" x14ac:dyDescent="0.25">
      <c r="A82" s="50" t="s">
        <v>604</v>
      </c>
      <c r="B82" s="51" t="s">
        <v>636</v>
      </c>
      <c r="C82" s="52"/>
      <c r="D82" s="53"/>
      <c r="E82" s="53"/>
      <c r="F82" s="59"/>
    </row>
    <row r="83" spans="1:6" x14ac:dyDescent="0.25">
      <c r="A83" s="50" t="s">
        <v>605</v>
      </c>
      <c r="B83" s="51" t="s">
        <v>636</v>
      </c>
      <c r="C83" s="52"/>
      <c r="D83" s="53"/>
      <c r="E83" s="53"/>
      <c r="F83" s="59"/>
    </row>
    <row r="84" spans="1:6" x14ac:dyDescent="0.25">
      <c r="A84" s="50" t="s">
        <v>606</v>
      </c>
      <c r="B84" s="51" t="s">
        <v>636</v>
      </c>
      <c r="C84" s="52"/>
      <c r="D84" s="53"/>
      <c r="E84" s="53"/>
      <c r="F84" s="59"/>
    </row>
    <row r="85" spans="1:6" x14ac:dyDescent="0.25">
      <c r="A85" s="50" t="s">
        <v>607</v>
      </c>
      <c r="B85" s="51" t="s">
        <v>636</v>
      </c>
      <c r="C85" s="52"/>
      <c r="D85" s="53"/>
      <c r="E85" s="53"/>
      <c r="F85" s="59"/>
    </row>
    <row r="86" spans="1:6" x14ac:dyDescent="0.25">
      <c r="A86" s="50" t="s">
        <v>608</v>
      </c>
      <c r="B86" s="51" t="s">
        <v>636</v>
      </c>
      <c r="C86" s="52">
        <v>0</v>
      </c>
      <c r="D86" s="53"/>
      <c r="E86" s="53"/>
      <c r="F86" s="59"/>
    </row>
    <row r="87" spans="1:6" x14ac:dyDescent="0.25">
      <c r="A87" s="50" t="s">
        <v>609</v>
      </c>
      <c r="B87" s="51" t="s">
        <v>636</v>
      </c>
      <c r="C87" s="52"/>
      <c r="D87" s="53"/>
      <c r="E87" s="53"/>
      <c r="F87" s="59"/>
    </row>
    <row r="88" spans="1:6" x14ac:dyDescent="0.25">
      <c r="A88" s="50" t="s">
        <v>610</v>
      </c>
      <c r="B88" s="51" t="s">
        <v>636</v>
      </c>
      <c r="C88" s="52"/>
      <c r="D88" s="53"/>
      <c r="E88" s="53"/>
      <c r="F88" s="59"/>
    </row>
    <row r="89" spans="1:6" x14ac:dyDescent="0.25">
      <c r="A89" s="50" t="s">
        <v>611</v>
      </c>
      <c r="B89" s="51" t="s">
        <v>636</v>
      </c>
      <c r="C89" s="52"/>
      <c r="D89" s="53"/>
      <c r="E89" s="53"/>
      <c r="F89" s="59"/>
    </row>
    <row r="90" spans="1:6" x14ac:dyDescent="0.25">
      <c r="A90" s="54" t="s">
        <v>637</v>
      </c>
      <c r="B90" s="55" t="s">
        <v>636</v>
      </c>
      <c r="C90" s="56">
        <f>SUM(C80:C89)</f>
        <v>0</v>
      </c>
      <c r="D90" s="56">
        <f>SUM(D80:D89)</f>
        <v>0</v>
      </c>
      <c r="E90" s="56">
        <f>SUM(E80:E89)</f>
        <v>0</v>
      </c>
      <c r="F90" s="59">
        <v>0</v>
      </c>
    </row>
    <row r="91" spans="1:6" x14ac:dyDescent="0.25">
      <c r="A91" s="50" t="s">
        <v>617</v>
      </c>
      <c r="B91" s="61" t="s">
        <v>638</v>
      </c>
      <c r="C91" s="52"/>
      <c r="D91" s="53"/>
      <c r="E91" s="53"/>
      <c r="F91" s="59"/>
    </row>
    <row r="92" spans="1:6" x14ac:dyDescent="0.25">
      <c r="A92" s="50" t="s">
        <v>619</v>
      </c>
      <c r="B92" s="51" t="s">
        <v>638</v>
      </c>
      <c r="C92" s="52"/>
      <c r="D92" s="53"/>
      <c r="E92" s="53"/>
      <c r="F92" s="59"/>
    </row>
    <row r="93" spans="1:6" x14ac:dyDescent="0.25">
      <c r="A93" s="50" t="s">
        <v>620</v>
      </c>
      <c r="B93" s="61" t="s">
        <v>638</v>
      </c>
      <c r="C93" s="52"/>
      <c r="D93" s="53"/>
      <c r="E93" s="53"/>
      <c r="F93" s="59"/>
    </row>
    <row r="94" spans="1:6" x14ac:dyDescent="0.25">
      <c r="A94" s="61" t="s">
        <v>621</v>
      </c>
      <c r="B94" s="51" t="s">
        <v>638</v>
      </c>
      <c r="C94" s="52"/>
      <c r="D94" s="53"/>
      <c r="E94" s="53"/>
      <c r="F94" s="59"/>
    </row>
    <row r="95" spans="1:6" x14ac:dyDescent="0.25">
      <c r="A95" s="61" t="s">
        <v>622</v>
      </c>
      <c r="B95" s="61" t="s">
        <v>638</v>
      </c>
      <c r="C95" s="52"/>
      <c r="D95" s="53"/>
      <c r="E95" s="53"/>
      <c r="F95" s="59"/>
    </row>
    <row r="96" spans="1:6" x14ac:dyDescent="0.25">
      <c r="A96" s="61" t="s">
        <v>623</v>
      </c>
      <c r="B96" s="51" t="s">
        <v>638</v>
      </c>
      <c r="C96" s="52"/>
      <c r="D96" s="53"/>
      <c r="E96" s="53"/>
      <c r="F96" s="59"/>
    </row>
    <row r="97" spans="1:6" x14ac:dyDescent="0.25">
      <c r="A97" s="50" t="s">
        <v>624</v>
      </c>
      <c r="B97" s="61" t="s">
        <v>638</v>
      </c>
      <c r="C97" s="52"/>
      <c r="D97" s="53"/>
      <c r="E97" s="53"/>
      <c r="F97" s="59"/>
    </row>
    <row r="98" spans="1:6" x14ac:dyDescent="0.25">
      <c r="A98" s="50" t="s">
        <v>630</v>
      </c>
      <c r="B98" s="51" t="s">
        <v>638</v>
      </c>
      <c r="C98" s="52"/>
      <c r="D98" s="53"/>
      <c r="E98" s="53"/>
      <c r="F98" s="59"/>
    </row>
    <row r="99" spans="1:6" x14ac:dyDescent="0.25">
      <c r="A99" s="50" t="s">
        <v>626</v>
      </c>
      <c r="B99" s="61" t="s">
        <v>638</v>
      </c>
      <c r="C99" s="52"/>
      <c r="D99" s="53"/>
      <c r="E99" s="53"/>
      <c r="F99" s="59"/>
    </row>
    <row r="100" spans="1:6" x14ac:dyDescent="0.25">
      <c r="A100" s="50" t="s">
        <v>627</v>
      </c>
      <c r="B100" s="51" t="s">
        <v>638</v>
      </c>
      <c r="C100" s="52"/>
      <c r="D100" s="53"/>
      <c r="E100" s="53"/>
      <c r="F100" s="59"/>
    </row>
    <row r="101" spans="1:6" ht="25.5" x14ac:dyDescent="0.25">
      <c r="A101" s="54" t="s">
        <v>639</v>
      </c>
      <c r="B101" s="55" t="s">
        <v>638</v>
      </c>
      <c r="C101" s="56">
        <f>SUM(C91:C100)</f>
        <v>0</v>
      </c>
      <c r="D101" s="56">
        <f>SUM(D91:D100)</f>
        <v>0</v>
      </c>
      <c r="E101" s="56">
        <f>SUM(E91:E100)</f>
        <v>0</v>
      </c>
      <c r="F101" s="59">
        <v>0</v>
      </c>
    </row>
    <row r="102" spans="1:6" x14ac:dyDescent="0.25">
      <c r="A102" s="50" t="s">
        <v>617</v>
      </c>
      <c r="B102" s="61" t="s">
        <v>640</v>
      </c>
      <c r="C102" s="52">
        <v>1000000</v>
      </c>
      <c r="D102" s="53">
        <v>1000000</v>
      </c>
      <c r="E102" s="53">
        <v>1000000</v>
      </c>
      <c r="F102" s="59">
        <f>E102/D102</f>
        <v>1</v>
      </c>
    </row>
    <row r="103" spans="1:6" x14ac:dyDescent="0.25">
      <c r="A103" s="50" t="s">
        <v>619</v>
      </c>
      <c r="B103" s="61" t="s">
        <v>640</v>
      </c>
      <c r="C103" s="52"/>
      <c r="D103" s="53">
        <v>350000</v>
      </c>
      <c r="E103" s="53">
        <v>150000</v>
      </c>
      <c r="F103" s="59">
        <f>E103/D103</f>
        <v>0.42857142857142855</v>
      </c>
    </row>
    <row r="104" spans="1:6" x14ac:dyDescent="0.25">
      <c r="A104" s="50" t="s">
        <v>620</v>
      </c>
      <c r="B104" s="61" t="s">
        <v>640</v>
      </c>
      <c r="C104" s="52"/>
      <c r="D104" s="53"/>
      <c r="E104" s="53"/>
      <c r="F104" s="59"/>
    </row>
    <row r="105" spans="1:6" x14ac:dyDescent="0.25">
      <c r="A105" s="61" t="s">
        <v>621</v>
      </c>
      <c r="B105" s="61" t="s">
        <v>640</v>
      </c>
      <c r="C105" s="52"/>
      <c r="D105" s="53"/>
      <c r="E105" s="53"/>
      <c r="F105" s="59"/>
    </row>
    <row r="106" spans="1:6" x14ac:dyDescent="0.25">
      <c r="A106" s="61" t="s">
        <v>622</v>
      </c>
      <c r="B106" s="61" t="s">
        <v>640</v>
      </c>
      <c r="C106" s="52"/>
      <c r="D106" s="53"/>
      <c r="E106" s="53"/>
      <c r="F106" s="59"/>
    </row>
    <row r="107" spans="1:6" x14ac:dyDescent="0.25">
      <c r="A107" s="61" t="s">
        <v>623</v>
      </c>
      <c r="B107" s="61" t="s">
        <v>640</v>
      </c>
      <c r="C107" s="52"/>
      <c r="D107" s="53"/>
      <c r="E107" s="53"/>
      <c r="F107" s="59"/>
    </row>
    <row r="108" spans="1:6" x14ac:dyDescent="0.25">
      <c r="A108" s="50" t="s">
        <v>624</v>
      </c>
      <c r="B108" s="61" t="s">
        <v>640</v>
      </c>
      <c r="C108" s="52"/>
      <c r="D108" s="53"/>
      <c r="E108" s="53"/>
      <c r="F108" s="59"/>
    </row>
    <row r="109" spans="1:6" x14ac:dyDescent="0.25">
      <c r="A109" s="50" t="s">
        <v>630</v>
      </c>
      <c r="B109" s="61" t="s">
        <v>640</v>
      </c>
      <c r="C109" s="52"/>
      <c r="D109" s="53"/>
      <c r="E109" s="53"/>
      <c r="F109" s="59"/>
    </row>
    <row r="110" spans="1:6" x14ac:dyDescent="0.25">
      <c r="A110" s="50" t="s">
        <v>626</v>
      </c>
      <c r="B110" s="61" t="s">
        <v>640</v>
      </c>
      <c r="C110" s="52"/>
      <c r="D110" s="53"/>
      <c r="E110" s="53"/>
      <c r="F110" s="59"/>
    </row>
    <row r="111" spans="1:6" x14ac:dyDescent="0.25">
      <c r="A111" s="50" t="s">
        <v>627</v>
      </c>
      <c r="B111" s="61" t="s">
        <v>640</v>
      </c>
      <c r="C111" s="52"/>
      <c r="D111" s="53"/>
      <c r="E111" s="53"/>
      <c r="F111" s="59"/>
    </row>
    <row r="112" spans="1:6" x14ac:dyDescent="0.25">
      <c r="A112" s="63" t="s">
        <v>641</v>
      </c>
      <c r="B112" s="55" t="s">
        <v>640</v>
      </c>
      <c r="C112" s="56">
        <f>SUM(C102:C111)</f>
        <v>1000000</v>
      </c>
      <c r="D112" s="56">
        <f>SUM(D102:D111)</f>
        <v>1350000</v>
      </c>
      <c r="E112" s="56">
        <f>SUM(E102:E111)</f>
        <v>1150000</v>
      </c>
      <c r="F112" s="59">
        <v>0</v>
      </c>
    </row>
  </sheetData>
  <sheetProtection selectLockedCells="1" selectUnlockedCells="1"/>
  <mergeCells count="1">
    <mergeCell ref="A1:F1"/>
  </mergeCells>
  <pageMargins left="0.78740157480314965" right="0.78740157480314965" top="1.2362500000000001" bottom="0.9055118110236221" header="0.78740157480314965" footer="0.51181102362204722"/>
  <pageSetup paperSize="9" scale="72" firstPageNumber="0" fitToHeight="0" orientation="portrait" r:id="rId1"/>
  <headerFooter alignWithMargins="0">
    <oddHeader>&amp;C&amp;"Times New Roman,Félkövér"&amp;12
Mátraszentimre Községi Önkormányzat 2019 évi zárszámadása&amp;R&amp;"Times New Roman,Félkövér"10. melléklet a  5/2020. (VII.6.)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view="pageLayout" zoomScaleNormal="100" workbookViewId="0">
      <selection activeCell="B5" sqref="B5"/>
    </sheetView>
  </sheetViews>
  <sheetFormatPr defaultRowHeight="12.75" x14ac:dyDescent="0.2"/>
  <cols>
    <col min="1" max="1" width="4.140625" bestFit="1" customWidth="1"/>
    <col min="2" max="2" width="39.85546875" customWidth="1"/>
    <col min="3" max="3" width="17.28515625" customWidth="1"/>
    <col min="4" max="4" width="18.140625" customWidth="1"/>
    <col min="5" max="5" width="21.28515625" customWidth="1"/>
    <col min="6" max="6" width="16.28515625" bestFit="1" customWidth="1"/>
  </cols>
  <sheetData>
    <row r="1" spans="1:6" ht="29.25" customHeight="1" x14ac:dyDescent="0.2">
      <c r="A1" s="174" t="s">
        <v>1170</v>
      </c>
      <c r="B1" s="182"/>
      <c r="C1" s="182"/>
      <c r="D1" s="182"/>
      <c r="E1" s="182"/>
      <c r="F1" s="182"/>
    </row>
    <row r="2" spans="1:6" ht="90" customHeight="1" x14ac:dyDescent="0.2">
      <c r="A2" s="139"/>
      <c r="B2" s="139" t="s">
        <v>10</v>
      </c>
      <c r="C2" s="139" t="s">
        <v>253</v>
      </c>
      <c r="D2" s="139" t="s">
        <v>254</v>
      </c>
      <c r="E2" s="139" t="s">
        <v>255</v>
      </c>
      <c r="F2" s="139" t="s">
        <v>256</v>
      </c>
    </row>
    <row r="3" spans="1:6" ht="15.75" x14ac:dyDescent="0.2">
      <c r="A3" s="129">
        <v>1</v>
      </c>
      <c r="B3" s="129">
        <v>2</v>
      </c>
      <c r="C3" s="129">
        <v>3</v>
      </c>
      <c r="D3" s="129">
        <v>4</v>
      </c>
      <c r="E3" s="129">
        <v>5</v>
      </c>
      <c r="F3" s="129">
        <v>6</v>
      </c>
    </row>
    <row r="4" spans="1:6" ht="38.25" x14ac:dyDescent="0.2">
      <c r="A4" s="151" t="s">
        <v>2</v>
      </c>
      <c r="B4" s="152" t="s">
        <v>257</v>
      </c>
      <c r="C4" s="153">
        <v>316930</v>
      </c>
      <c r="D4" s="153">
        <v>316930</v>
      </c>
      <c r="E4" s="153">
        <v>0</v>
      </c>
      <c r="F4" s="153">
        <v>0</v>
      </c>
    </row>
    <row r="5" spans="1:6" ht="25.5" x14ac:dyDescent="0.2">
      <c r="A5" s="151" t="s">
        <v>4</v>
      </c>
      <c r="B5" s="152" t="s">
        <v>258</v>
      </c>
      <c r="C5" s="153">
        <v>446088</v>
      </c>
      <c r="D5" s="153">
        <v>446088</v>
      </c>
      <c r="E5" s="153">
        <v>0</v>
      </c>
      <c r="F5" s="153">
        <v>0</v>
      </c>
    </row>
    <row r="6" spans="1:6" ht="38.25" x14ac:dyDescent="0.2">
      <c r="A6" s="151" t="s">
        <v>8</v>
      </c>
      <c r="B6" s="152" t="s">
        <v>259</v>
      </c>
      <c r="C6" s="153">
        <v>1800000</v>
      </c>
      <c r="D6" s="153">
        <v>1800000</v>
      </c>
      <c r="E6" s="153">
        <v>0</v>
      </c>
      <c r="F6" s="153">
        <v>0</v>
      </c>
    </row>
    <row r="7" spans="1:6" ht="25.5" x14ac:dyDescent="0.2">
      <c r="A7" s="154" t="s">
        <v>154</v>
      </c>
      <c r="B7" s="155" t="s">
        <v>260</v>
      </c>
      <c r="C7" s="156">
        <v>1800000</v>
      </c>
      <c r="D7" s="156">
        <v>1800000</v>
      </c>
      <c r="E7" s="156">
        <v>0</v>
      </c>
      <c r="F7" s="156">
        <v>0</v>
      </c>
    </row>
    <row r="8" spans="1:6" ht="25.5" x14ac:dyDescent="0.2">
      <c r="A8" s="151" t="s">
        <v>210</v>
      </c>
      <c r="B8" s="152" t="s">
        <v>261</v>
      </c>
      <c r="C8" s="153">
        <v>1150000</v>
      </c>
      <c r="D8" s="153">
        <v>1150000</v>
      </c>
      <c r="E8" s="153">
        <v>0</v>
      </c>
      <c r="F8" s="153">
        <v>0</v>
      </c>
    </row>
    <row r="9" spans="1:6" ht="25.5" x14ac:dyDescent="0.2">
      <c r="A9" s="151" t="s">
        <v>262</v>
      </c>
      <c r="B9" s="152" t="s">
        <v>263</v>
      </c>
      <c r="C9" s="153">
        <v>460000</v>
      </c>
      <c r="D9" s="153">
        <v>460000</v>
      </c>
      <c r="E9" s="153">
        <v>0</v>
      </c>
      <c r="F9" s="153">
        <v>0</v>
      </c>
    </row>
    <row r="10" spans="1:6" ht="25.5" x14ac:dyDescent="0.2">
      <c r="A10" s="154" t="s">
        <v>264</v>
      </c>
      <c r="B10" s="155" t="s">
        <v>265</v>
      </c>
      <c r="C10" s="156">
        <v>4173018</v>
      </c>
      <c r="D10" s="156">
        <v>4173018</v>
      </c>
      <c r="E10" s="156">
        <v>0</v>
      </c>
      <c r="F10" s="156">
        <v>0</v>
      </c>
    </row>
  </sheetData>
  <mergeCells count="1">
    <mergeCell ref="A1:F1"/>
  </mergeCells>
  <pageMargins left="0.75" right="0.75" top="1.1666666666666667" bottom="1" header="0.5" footer="0.5"/>
  <pageSetup orientation="landscape" r:id="rId1"/>
  <headerFooter alignWithMargins="0">
    <oddHeader>&amp;C
&amp;"Times New Roman,Félkövér"&amp;12Mátraszentimre Községi Önkormányzat 2019. évi zárszámadása
&amp;R&amp;"Times New Roman,Félkövér"11.1. melléklet a 5/2020. (VII. 6.)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6"/>
  <sheetViews>
    <sheetView view="pageLayout" zoomScaleNormal="100" workbookViewId="0">
      <selection activeCell="D6" sqref="D6"/>
    </sheetView>
  </sheetViews>
  <sheetFormatPr defaultRowHeight="12.75" x14ac:dyDescent="0.2"/>
  <cols>
    <col min="1" max="1" width="4.7109375" customWidth="1"/>
    <col min="2" max="2" width="43.42578125" customWidth="1"/>
    <col min="3" max="3" width="24.5703125" customWidth="1"/>
    <col min="4" max="4" width="22" customWidth="1"/>
    <col min="5" max="5" width="20" customWidth="1"/>
  </cols>
  <sheetData>
    <row r="1" spans="1:5" ht="29.25" customHeight="1" x14ac:dyDescent="0.25">
      <c r="A1" s="173" t="s">
        <v>1170</v>
      </c>
      <c r="B1" s="175"/>
      <c r="C1" s="175"/>
      <c r="D1" s="175"/>
      <c r="E1" s="175"/>
    </row>
    <row r="2" spans="1:5" ht="78.75" x14ac:dyDescent="0.2">
      <c r="A2" s="129"/>
      <c r="B2" s="129" t="s">
        <v>10</v>
      </c>
      <c r="C2" s="129" t="s">
        <v>266</v>
      </c>
      <c r="D2" s="129" t="s">
        <v>267</v>
      </c>
      <c r="E2" s="129" t="s">
        <v>268</v>
      </c>
    </row>
    <row r="3" spans="1:5" ht="15.75" x14ac:dyDescent="0.2">
      <c r="A3" s="129">
        <v>1</v>
      </c>
      <c r="B3" s="129">
        <v>2</v>
      </c>
      <c r="C3" s="129">
        <v>3</v>
      </c>
      <c r="D3" s="129">
        <v>4</v>
      </c>
      <c r="E3" s="129">
        <v>5</v>
      </c>
    </row>
    <row r="4" spans="1:5" ht="54.75" customHeight="1" x14ac:dyDescent="0.2">
      <c r="A4" s="123" t="s">
        <v>269</v>
      </c>
      <c r="B4" s="124" t="s">
        <v>270</v>
      </c>
      <c r="C4" s="125">
        <v>1704000</v>
      </c>
      <c r="D4" s="125">
        <v>1692000</v>
      </c>
      <c r="E4" s="125">
        <v>12000</v>
      </c>
    </row>
    <row r="5" spans="1:5" ht="31.5" x14ac:dyDescent="0.2">
      <c r="A5" s="150" t="s">
        <v>85</v>
      </c>
      <c r="B5" s="126" t="s">
        <v>271</v>
      </c>
      <c r="C5" s="127">
        <v>1704000</v>
      </c>
      <c r="D5" s="127">
        <v>1692000</v>
      </c>
      <c r="E5" s="127">
        <v>12000</v>
      </c>
    </row>
    <row r="6" spans="1:5" x14ac:dyDescent="0.2">
      <c r="A6" s="160"/>
      <c r="B6" s="160"/>
      <c r="C6" s="160"/>
      <c r="D6" s="160"/>
      <c r="E6" s="160"/>
    </row>
  </sheetData>
  <mergeCells count="1">
    <mergeCell ref="A1:E1"/>
  </mergeCells>
  <pageMargins left="0.75" right="0.75" top="1" bottom="1" header="0.5" footer="0.5"/>
  <pageSetup orientation="landscape" r:id="rId1"/>
  <headerFooter alignWithMargins="0">
    <oddHeader>&amp;C&amp;"Times New Roman,Félkövér"&amp;12
Mátraszentimre Községi Önkormányzat 2019. évi zárszámadása
&amp;R&amp;"Times New Roman,Félkövér"11.2. melléklet a  5/2020. (VII.6.)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20"/>
  <sheetViews>
    <sheetView view="pageLayout" zoomScaleNormal="100" workbookViewId="0">
      <selection activeCell="P2" sqref="P2"/>
    </sheetView>
  </sheetViews>
  <sheetFormatPr defaultRowHeight="12.75" x14ac:dyDescent="0.2"/>
  <cols>
    <col min="1" max="1" width="3.140625" bestFit="1" customWidth="1"/>
    <col min="2" max="2" width="22.140625" customWidth="1"/>
    <col min="3" max="3" width="11" customWidth="1"/>
    <col min="4" max="4" width="7.140625" customWidth="1"/>
    <col min="5" max="5" width="9.140625" customWidth="1"/>
    <col min="6" max="6" width="11.28515625" bestFit="1" customWidth="1"/>
    <col min="7" max="7" width="9.140625" customWidth="1"/>
    <col min="8" max="8" width="12.5703125" customWidth="1"/>
    <col min="9" max="9" width="11.28515625" customWidth="1"/>
    <col min="10" max="11" width="10.85546875" customWidth="1"/>
    <col min="12" max="12" width="9.140625" customWidth="1"/>
    <col min="13" max="13" width="9.85546875" customWidth="1"/>
    <col min="14" max="14" width="8.5703125" customWidth="1"/>
    <col min="15" max="15" width="12.42578125" customWidth="1"/>
    <col min="16" max="16" width="14.85546875" customWidth="1"/>
    <col min="17" max="17" width="16.5703125" customWidth="1"/>
  </cols>
  <sheetData>
    <row r="1" spans="1:17" ht="27" customHeight="1" x14ac:dyDescent="0.2">
      <c r="A1" s="174" t="s">
        <v>1183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</row>
    <row r="2" spans="1:17" ht="220.5" x14ac:dyDescent="0.2">
      <c r="A2" s="129"/>
      <c r="B2" s="139" t="s">
        <v>10</v>
      </c>
      <c r="C2" s="139" t="s">
        <v>272</v>
      </c>
      <c r="D2" s="139" t="s">
        <v>1171</v>
      </c>
      <c r="E2" s="139" t="s">
        <v>1172</v>
      </c>
      <c r="F2" s="139" t="s">
        <v>273</v>
      </c>
      <c r="G2" s="139" t="s">
        <v>1173</v>
      </c>
      <c r="H2" s="139" t="s">
        <v>1174</v>
      </c>
      <c r="I2" s="139" t="s">
        <v>1175</v>
      </c>
      <c r="J2" s="139" t="s">
        <v>1176</v>
      </c>
      <c r="K2" s="139" t="s">
        <v>1177</v>
      </c>
      <c r="L2" s="139" t="s">
        <v>1179</v>
      </c>
      <c r="M2" s="139" t="s">
        <v>1178</v>
      </c>
      <c r="N2" s="139" t="s">
        <v>1180</v>
      </c>
      <c r="O2" s="139" t="s">
        <v>1181</v>
      </c>
      <c r="P2" s="139" t="s">
        <v>274</v>
      </c>
      <c r="Q2" s="139" t="s">
        <v>1182</v>
      </c>
    </row>
    <row r="3" spans="1:17" ht="15.75" x14ac:dyDescent="0.2">
      <c r="A3" s="129">
        <v>1</v>
      </c>
      <c r="B3" s="129">
        <v>2</v>
      </c>
      <c r="C3" s="129">
        <v>3</v>
      </c>
      <c r="D3" s="129">
        <v>4</v>
      </c>
      <c r="E3" s="129">
        <v>5</v>
      </c>
      <c r="F3" s="129">
        <v>6</v>
      </c>
      <c r="G3" s="129">
        <v>7</v>
      </c>
      <c r="H3" s="129">
        <v>8</v>
      </c>
      <c r="I3" s="129">
        <v>9</v>
      </c>
      <c r="J3" s="129">
        <v>10</v>
      </c>
      <c r="K3" s="129">
        <v>11</v>
      </c>
      <c r="L3" s="129">
        <v>12</v>
      </c>
      <c r="M3" s="129">
        <v>13</v>
      </c>
      <c r="N3" s="129">
        <v>14</v>
      </c>
      <c r="O3" s="129">
        <v>15</v>
      </c>
      <c r="P3" s="129">
        <v>16</v>
      </c>
      <c r="Q3" s="129">
        <v>17</v>
      </c>
    </row>
    <row r="4" spans="1:17" ht="78.75" x14ac:dyDescent="0.2">
      <c r="A4" s="123" t="s">
        <v>2</v>
      </c>
      <c r="B4" s="124" t="s">
        <v>275</v>
      </c>
      <c r="C4" s="125">
        <v>56813705</v>
      </c>
      <c r="D4" s="125">
        <v>0</v>
      </c>
      <c r="E4" s="125">
        <v>0</v>
      </c>
      <c r="F4" s="125">
        <v>56813705</v>
      </c>
      <c r="G4" s="125">
        <v>0</v>
      </c>
      <c r="H4" s="125">
        <v>237016272</v>
      </c>
      <c r="I4" s="125">
        <v>56813705</v>
      </c>
      <c r="J4" s="125">
        <v>0</v>
      </c>
      <c r="K4" s="125">
        <v>0</v>
      </c>
      <c r="L4" s="125">
        <v>0</v>
      </c>
      <c r="M4" s="125">
        <v>0</v>
      </c>
      <c r="N4" s="125">
        <v>0</v>
      </c>
      <c r="O4" s="125">
        <v>0</v>
      </c>
      <c r="P4" s="125">
        <v>0</v>
      </c>
      <c r="Q4" s="125">
        <v>0</v>
      </c>
    </row>
    <row r="5" spans="1:17" ht="63" x14ac:dyDescent="0.2">
      <c r="A5" s="123" t="s">
        <v>4</v>
      </c>
      <c r="B5" s="124" t="s">
        <v>276</v>
      </c>
      <c r="C5" s="125">
        <v>0</v>
      </c>
      <c r="D5" s="125">
        <v>0</v>
      </c>
      <c r="E5" s="125">
        <v>0</v>
      </c>
      <c r="F5" s="125">
        <v>0</v>
      </c>
      <c r="G5" s="125">
        <v>0</v>
      </c>
      <c r="H5" s="125">
        <v>47351330</v>
      </c>
      <c r="I5" s="125">
        <v>0</v>
      </c>
      <c r="J5" s="125">
        <v>0</v>
      </c>
      <c r="K5" s="125">
        <v>0</v>
      </c>
      <c r="L5" s="125">
        <v>0</v>
      </c>
      <c r="M5" s="125">
        <v>0</v>
      </c>
      <c r="N5" s="125">
        <v>0</v>
      </c>
      <c r="O5" s="125">
        <v>0</v>
      </c>
      <c r="P5" s="125">
        <v>0</v>
      </c>
      <c r="Q5" s="125">
        <v>0</v>
      </c>
    </row>
    <row r="6" spans="1:17" ht="110.25" x14ac:dyDescent="0.2">
      <c r="A6" s="123" t="s">
        <v>17</v>
      </c>
      <c r="B6" s="124" t="s">
        <v>277</v>
      </c>
      <c r="C6" s="125">
        <v>6001560</v>
      </c>
      <c r="D6" s="125">
        <v>0</v>
      </c>
      <c r="E6" s="125">
        <v>0</v>
      </c>
      <c r="F6" s="125">
        <v>6278360</v>
      </c>
      <c r="G6" s="125">
        <v>276800</v>
      </c>
      <c r="H6" s="125">
        <v>23380657</v>
      </c>
      <c r="I6" s="125">
        <v>6278360</v>
      </c>
      <c r="J6" s="125">
        <v>276800</v>
      </c>
      <c r="K6" s="125">
        <v>0</v>
      </c>
      <c r="L6" s="125">
        <v>460000</v>
      </c>
      <c r="M6" s="125">
        <v>460000</v>
      </c>
      <c r="N6" s="125">
        <v>0</v>
      </c>
      <c r="O6" s="125">
        <v>0</v>
      </c>
      <c r="P6" s="125">
        <v>1150000</v>
      </c>
      <c r="Q6" s="125">
        <v>1150000</v>
      </c>
    </row>
    <row r="7" spans="1:17" ht="31.5" x14ac:dyDescent="0.2">
      <c r="A7" s="150" t="s">
        <v>23</v>
      </c>
      <c r="B7" s="126" t="s">
        <v>278</v>
      </c>
      <c r="C7" s="127">
        <v>62815265</v>
      </c>
      <c r="D7" s="127">
        <v>0</v>
      </c>
      <c r="E7" s="127">
        <v>0</v>
      </c>
      <c r="F7" s="127">
        <v>63092065</v>
      </c>
      <c r="G7" s="127">
        <v>276800</v>
      </c>
      <c r="H7" s="127">
        <v>307748259</v>
      </c>
      <c r="I7" s="127">
        <v>63092065</v>
      </c>
      <c r="J7" s="127">
        <v>276800</v>
      </c>
      <c r="K7" s="127">
        <v>0</v>
      </c>
      <c r="L7" s="127">
        <v>460000</v>
      </c>
      <c r="M7" s="127">
        <v>460000</v>
      </c>
      <c r="N7" s="127">
        <v>0</v>
      </c>
      <c r="O7" s="127">
        <v>0</v>
      </c>
      <c r="P7" s="127">
        <v>1150000</v>
      </c>
      <c r="Q7" s="127">
        <v>1150000</v>
      </c>
    </row>
    <row r="8" spans="1:17" x14ac:dyDescent="0.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</row>
    <row r="9" spans="1:17" x14ac:dyDescent="0.2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</row>
    <row r="10" spans="1:17" x14ac:dyDescent="0.2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</row>
    <row r="11" spans="1:17" x14ac:dyDescent="0.2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</row>
    <row r="12" spans="1:17" x14ac:dyDescent="0.2">
      <c r="A12" s="160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</row>
    <row r="13" spans="1:17" x14ac:dyDescent="0.2">
      <c r="A13" s="160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</row>
    <row r="14" spans="1:17" x14ac:dyDescent="0.2">
      <c r="A14" s="160"/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</row>
    <row r="15" spans="1:17" x14ac:dyDescent="0.2">
      <c r="A15" s="160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</row>
    <row r="16" spans="1:17" x14ac:dyDescent="0.2">
      <c r="A16" s="160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</row>
    <row r="17" spans="1:17" x14ac:dyDescent="0.2">
      <c r="A17" s="160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</row>
    <row r="18" spans="1:17" x14ac:dyDescent="0.2">
      <c r="A18" s="160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</row>
    <row r="19" spans="1:17" x14ac:dyDescent="0.2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x14ac:dyDescent="0.2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</row>
  </sheetData>
  <mergeCells count="1">
    <mergeCell ref="A1:Q1"/>
  </mergeCells>
  <pageMargins left="0.75" right="0.75" top="0.96875" bottom="1" header="0.5" footer="0.5"/>
  <pageSetup paperSize="8" orientation="landscape" r:id="rId1"/>
  <headerFooter alignWithMargins="0">
    <oddHeader>&amp;C
&amp;"Times New Roman,Félkövér"&amp;12Mátraszentimre Községi Önkormányzat 2019. évi zárszámadása
&amp;R&amp;"Times New Roman,Félkövér"11.3. melléklet a 5/2020. (VII.6.)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K37"/>
  <sheetViews>
    <sheetView view="pageLayout" topLeftCell="U1" zoomScaleNormal="100" workbookViewId="0">
      <selection sqref="A1:AK1"/>
    </sheetView>
  </sheetViews>
  <sheetFormatPr defaultRowHeight="12.75" x14ac:dyDescent="0.2"/>
  <cols>
    <col min="1" max="1" width="4.5703125" bestFit="1" customWidth="1"/>
    <col min="2" max="2" width="40.85546875" bestFit="1" customWidth="1"/>
    <col min="3" max="3" width="15.28515625" bestFit="1" customWidth="1"/>
    <col min="4" max="4" width="12.5703125" customWidth="1"/>
    <col min="5" max="5" width="11.28515625" customWidth="1"/>
    <col min="6" max="6" width="11.28515625" bestFit="1" customWidth="1"/>
    <col min="7" max="7" width="13.85546875" customWidth="1"/>
    <col min="8" max="8" width="16" customWidth="1"/>
    <col min="9" max="9" width="13.85546875" customWidth="1"/>
    <col min="10" max="10" width="12.5703125" customWidth="1"/>
    <col min="11" max="11" width="15.85546875" bestFit="1" customWidth="1"/>
    <col min="12" max="12" width="15.28515625" customWidth="1"/>
    <col min="13" max="13" width="12.140625" bestFit="1" customWidth="1"/>
    <col min="14" max="14" width="12.28515625" bestFit="1" customWidth="1"/>
    <col min="15" max="15" width="11.42578125" bestFit="1" customWidth="1"/>
    <col min="16" max="16" width="13.42578125" customWidth="1"/>
    <col min="17" max="17" width="18.5703125" customWidth="1"/>
    <col min="18" max="18" width="11.42578125" bestFit="1" customWidth="1"/>
    <col min="19" max="19" width="12.140625" customWidth="1"/>
    <col min="20" max="20" width="14.7109375" customWidth="1"/>
    <col min="21" max="21" width="16.85546875" customWidth="1"/>
    <col min="22" max="22" width="17" customWidth="1"/>
    <col min="23" max="23" width="16.140625" bestFit="1" customWidth="1"/>
    <col min="24" max="24" width="14.85546875" bestFit="1" customWidth="1"/>
    <col min="25" max="25" width="14.5703125" customWidth="1"/>
    <col min="26" max="26" width="12" bestFit="1" customWidth="1"/>
    <col min="27" max="27" width="12.5703125" customWidth="1"/>
    <col min="28" max="28" width="15.7109375" customWidth="1"/>
    <col min="29" max="29" width="11.28515625" bestFit="1" customWidth="1"/>
    <col min="30" max="30" width="10" bestFit="1" customWidth="1"/>
    <col min="31" max="31" width="9.85546875" customWidth="1"/>
    <col min="32" max="32" width="11" customWidth="1"/>
    <col min="33" max="34" width="12.28515625" bestFit="1" customWidth="1"/>
    <col min="35" max="35" width="17.5703125" customWidth="1"/>
    <col min="36" max="36" width="20.42578125" customWidth="1"/>
    <col min="37" max="37" width="13.7109375" customWidth="1"/>
  </cols>
  <sheetData>
    <row r="1" spans="1:37" ht="30.75" customHeight="1" x14ac:dyDescent="0.2">
      <c r="A1" s="173" t="s">
        <v>279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</row>
    <row r="2" spans="1:37" ht="283.5" x14ac:dyDescent="0.2">
      <c r="A2" s="129"/>
      <c r="B2" s="129" t="s">
        <v>10</v>
      </c>
      <c r="C2" s="129" t="s">
        <v>156</v>
      </c>
      <c r="D2" s="129" t="s">
        <v>280</v>
      </c>
      <c r="E2" s="129" t="s">
        <v>281</v>
      </c>
      <c r="F2" s="129" t="s">
        <v>282</v>
      </c>
      <c r="G2" s="129" t="s">
        <v>283</v>
      </c>
      <c r="H2" s="129" t="s">
        <v>284</v>
      </c>
      <c r="I2" s="129" t="s">
        <v>285</v>
      </c>
      <c r="J2" s="129" t="s">
        <v>286</v>
      </c>
      <c r="K2" s="129" t="s">
        <v>287</v>
      </c>
      <c r="L2" s="129" t="s">
        <v>288</v>
      </c>
      <c r="M2" s="129" t="s">
        <v>289</v>
      </c>
      <c r="N2" s="129" t="s">
        <v>290</v>
      </c>
      <c r="O2" s="129" t="s">
        <v>291</v>
      </c>
      <c r="P2" s="129" t="s">
        <v>292</v>
      </c>
      <c r="Q2" s="129" t="s">
        <v>293</v>
      </c>
      <c r="R2" s="129" t="s">
        <v>294</v>
      </c>
      <c r="S2" s="129" t="s">
        <v>295</v>
      </c>
      <c r="T2" s="129" t="s">
        <v>296</v>
      </c>
      <c r="U2" s="129" t="s">
        <v>297</v>
      </c>
      <c r="V2" s="129" t="s">
        <v>298</v>
      </c>
      <c r="W2" s="129" t="s">
        <v>299</v>
      </c>
      <c r="X2" s="129" t="s">
        <v>300</v>
      </c>
      <c r="Y2" s="129" t="s">
        <v>301</v>
      </c>
      <c r="Z2" s="129" t="s">
        <v>302</v>
      </c>
      <c r="AA2" s="129" t="s">
        <v>303</v>
      </c>
      <c r="AB2" s="129" t="s">
        <v>304</v>
      </c>
      <c r="AC2" s="129" t="s">
        <v>305</v>
      </c>
      <c r="AD2" s="129" t="s">
        <v>306</v>
      </c>
      <c r="AE2" s="129" t="s">
        <v>307</v>
      </c>
      <c r="AF2" s="129" t="s">
        <v>308</v>
      </c>
      <c r="AG2" s="129" t="s">
        <v>309</v>
      </c>
      <c r="AH2" s="129" t="s">
        <v>310</v>
      </c>
      <c r="AI2" s="129" t="s">
        <v>311</v>
      </c>
      <c r="AJ2" s="129" t="s">
        <v>312</v>
      </c>
      <c r="AK2" s="129" t="s">
        <v>313</v>
      </c>
    </row>
    <row r="3" spans="1:37" ht="47.25" x14ac:dyDescent="0.2">
      <c r="A3" s="123" t="s">
        <v>4</v>
      </c>
      <c r="B3" s="124" t="s">
        <v>157</v>
      </c>
      <c r="C3" s="125">
        <v>112621502</v>
      </c>
      <c r="D3" s="125">
        <v>489465</v>
      </c>
      <c r="E3" s="125">
        <v>12487006</v>
      </c>
      <c r="F3" s="125">
        <v>12976471</v>
      </c>
      <c r="G3" s="125">
        <v>2403445</v>
      </c>
      <c r="H3" s="125">
        <v>15233026</v>
      </c>
      <c r="I3" s="125">
        <v>969534</v>
      </c>
      <c r="J3" s="125">
        <v>0</v>
      </c>
      <c r="K3" s="125">
        <v>0</v>
      </c>
      <c r="L3" s="125">
        <v>0</v>
      </c>
      <c r="M3" s="125">
        <v>0</v>
      </c>
      <c r="N3" s="125">
        <v>1937566</v>
      </c>
      <c r="O3" s="125">
        <v>0</v>
      </c>
      <c r="P3" s="125">
        <v>0</v>
      </c>
      <c r="Q3" s="125">
        <v>0</v>
      </c>
      <c r="R3" s="125">
        <v>0</v>
      </c>
      <c r="S3" s="125">
        <v>0</v>
      </c>
      <c r="T3" s="125">
        <v>32550508</v>
      </c>
      <c r="U3" s="125">
        <v>0</v>
      </c>
      <c r="V3" s="125">
        <v>0</v>
      </c>
      <c r="W3" s="125">
        <v>0</v>
      </c>
      <c r="X3" s="125">
        <v>0</v>
      </c>
      <c r="Y3" s="125">
        <v>0</v>
      </c>
      <c r="Z3" s="125">
        <v>55527</v>
      </c>
      <c r="AA3" s="125">
        <v>0</v>
      </c>
      <c r="AB3" s="125">
        <v>0</v>
      </c>
      <c r="AC3" s="125">
        <v>484223</v>
      </c>
      <c r="AD3" s="125">
        <v>0</v>
      </c>
      <c r="AE3" s="125">
        <v>0</v>
      </c>
      <c r="AF3" s="125">
        <v>0</v>
      </c>
      <c r="AG3" s="125">
        <v>484223</v>
      </c>
      <c r="AH3" s="125">
        <v>32550508</v>
      </c>
      <c r="AI3" s="125">
        <v>0</v>
      </c>
      <c r="AJ3" s="125">
        <v>0</v>
      </c>
      <c r="AK3" s="125">
        <v>0</v>
      </c>
    </row>
    <row r="4" spans="1:37" ht="31.5" x14ac:dyDescent="0.2">
      <c r="A4" s="123" t="s">
        <v>154</v>
      </c>
      <c r="B4" s="124" t="s">
        <v>158</v>
      </c>
      <c r="C4" s="125">
        <v>1142701</v>
      </c>
      <c r="D4" s="125">
        <v>0</v>
      </c>
      <c r="E4" s="125">
        <v>0</v>
      </c>
      <c r="F4" s="125">
        <v>0</v>
      </c>
      <c r="G4" s="125">
        <v>0</v>
      </c>
      <c r="H4" s="125">
        <v>259324</v>
      </c>
      <c r="I4" s="125">
        <v>19409</v>
      </c>
      <c r="J4" s="125">
        <v>0</v>
      </c>
      <c r="K4" s="125">
        <v>0</v>
      </c>
      <c r="L4" s="125">
        <v>0</v>
      </c>
      <c r="M4" s="125">
        <v>0</v>
      </c>
      <c r="N4" s="125">
        <v>0</v>
      </c>
      <c r="O4" s="125">
        <v>0</v>
      </c>
      <c r="P4" s="125">
        <v>0</v>
      </c>
      <c r="Q4" s="125">
        <v>0</v>
      </c>
      <c r="R4" s="125">
        <v>0</v>
      </c>
      <c r="S4" s="125">
        <v>0</v>
      </c>
      <c r="T4" s="125">
        <v>259324</v>
      </c>
      <c r="U4" s="125">
        <v>0</v>
      </c>
      <c r="V4" s="125">
        <v>0</v>
      </c>
      <c r="W4" s="125">
        <v>0</v>
      </c>
      <c r="X4" s="125">
        <v>0</v>
      </c>
      <c r="Y4" s="125">
        <v>0</v>
      </c>
      <c r="Z4" s="125">
        <v>19440</v>
      </c>
      <c r="AA4" s="125">
        <v>0</v>
      </c>
      <c r="AB4" s="125">
        <v>0</v>
      </c>
      <c r="AC4" s="125">
        <v>162940</v>
      </c>
      <c r="AD4" s="125">
        <v>0</v>
      </c>
      <c r="AE4" s="125">
        <v>0</v>
      </c>
      <c r="AF4" s="125">
        <v>0</v>
      </c>
      <c r="AG4" s="125">
        <v>162940</v>
      </c>
      <c r="AH4" s="125">
        <v>259324</v>
      </c>
      <c r="AI4" s="125">
        <v>0</v>
      </c>
      <c r="AJ4" s="125">
        <v>0</v>
      </c>
      <c r="AK4" s="125">
        <v>0</v>
      </c>
    </row>
    <row r="5" spans="1:37" ht="31.5" x14ac:dyDescent="0.2">
      <c r="A5" s="123" t="s">
        <v>29</v>
      </c>
      <c r="B5" s="124" t="s">
        <v>159</v>
      </c>
      <c r="C5" s="125">
        <v>189447942</v>
      </c>
      <c r="D5" s="125">
        <v>0</v>
      </c>
      <c r="E5" s="125">
        <v>0</v>
      </c>
      <c r="F5" s="125">
        <v>0</v>
      </c>
      <c r="G5" s="125">
        <v>0</v>
      </c>
      <c r="H5" s="125">
        <v>2586372</v>
      </c>
      <c r="I5" s="125">
        <v>292582</v>
      </c>
      <c r="J5" s="125">
        <v>0</v>
      </c>
      <c r="K5" s="125">
        <v>0</v>
      </c>
      <c r="L5" s="125">
        <v>0</v>
      </c>
      <c r="M5" s="125">
        <v>0</v>
      </c>
      <c r="N5" s="125">
        <v>21490764</v>
      </c>
      <c r="O5" s="125">
        <v>0</v>
      </c>
      <c r="P5" s="125">
        <v>0</v>
      </c>
      <c r="Q5" s="125">
        <v>5397900</v>
      </c>
      <c r="R5" s="125">
        <v>28320018</v>
      </c>
      <c r="S5" s="125">
        <v>0</v>
      </c>
      <c r="T5" s="125">
        <v>52397154</v>
      </c>
      <c r="U5" s="125">
        <v>0</v>
      </c>
      <c r="V5" s="125">
        <v>0</v>
      </c>
      <c r="W5" s="125">
        <v>0</v>
      </c>
      <c r="X5" s="125">
        <v>0</v>
      </c>
      <c r="Y5" s="125">
        <v>0</v>
      </c>
      <c r="Z5" s="125">
        <v>773838</v>
      </c>
      <c r="AA5" s="125">
        <v>0</v>
      </c>
      <c r="AB5" s="125">
        <v>0</v>
      </c>
      <c r="AC5" s="125">
        <v>5429088</v>
      </c>
      <c r="AD5" s="125">
        <v>7466992</v>
      </c>
      <c r="AE5" s="125">
        <v>0</v>
      </c>
      <c r="AF5" s="125">
        <v>0</v>
      </c>
      <c r="AG5" s="125">
        <v>12896080</v>
      </c>
      <c r="AH5" s="125">
        <v>52397154</v>
      </c>
      <c r="AI5" s="125">
        <v>0</v>
      </c>
      <c r="AJ5" s="125">
        <v>0</v>
      </c>
      <c r="AK5" s="125">
        <v>0</v>
      </c>
    </row>
    <row r="6" spans="1:37" ht="31.5" x14ac:dyDescent="0.2">
      <c r="A6" s="123" t="s">
        <v>45</v>
      </c>
      <c r="B6" s="124" t="s">
        <v>160</v>
      </c>
      <c r="C6" s="125">
        <v>203479095</v>
      </c>
      <c r="D6" s="125">
        <v>0</v>
      </c>
      <c r="E6" s="125">
        <v>0</v>
      </c>
      <c r="F6" s="125">
        <v>0</v>
      </c>
      <c r="G6" s="125">
        <v>0</v>
      </c>
      <c r="H6" s="125">
        <v>0</v>
      </c>
      <c r="I6" s="125">
        <v>0</v>
      </c>
      <c r="J6" s="125">
        <v>0</v>
      </c>
      <c r="K6" s="125">
        <v>0</v>
      </c>
      <c r="L6" s="125">
        <v>0</v>
      </c>
      <c r="M6" s="125">
        <v>342002</v>
      </c>
      <c r="N6" s="125">
        <v>0</v>
      </c>
      <c r="O6" s="125">
        <v>0</v>
      </c>
      <c r="P6" s="125">
        <v>0</v>
      </c>
      <c r="Q6" s="125">
        <v>0</v>
      </c>
      <c r="R6" s="125">
        <v>0</v>
      </c>
      <c r="S6" s="125">
        <v>0</v>
      </c>
      <c r="T6" s="125">
        <v>0</v>
      </c>
      <c r="U6" s="125">
        <v>67484363</v>
      </c>
      <c r="V6" s="125">
        <v>67484363</v>
      </c>
      <c r="W6" s="125">
        <v>0</v>
      </c>
      <c r="X6" s="125">
        <v>0</v>
      </c>
      <c r="Y6" s="125">
        <v>0</v>
      </c>
      <c r="Z6" s="125">
        <v>0</v>
      </c>
      <c r="AA6" s="125">
        <v>0</v>
      </c>
      <c r="AB6" s="125">
        <v>0</v>
      </c>
      <c r="AC6" s="125">
        <v>0</v>
      </c>
      <c r="AD6" s="125">
        <v>0</v>
      </c>
      <c r="AE6" s="125">
        <v>0</v>
      </c>
      <c r="AF6" s="125">
        <v>0</v>
      </c>
      <c r="AG6" s="125">
        <v>67484363</v>
      </c>
      <c r="AH6" s="125">
        <v>342002</v>
      </c>
      <c r="AI6" s="125">
        <v>342002</v>
      </c>
      <c r="AJ6" s="125">
        <v>0</v>
      </c>
      <c r="AK6" s="125">
        <v>0</v>
      </c>
    </row>
    <row r="7" spans="1:37" ht="31.5" x14ac:dyDescent="0.2">
      <c r="A7" s="123" t="s">
        <v>49</v>
      </c>
      <c r="B7" s="124" t="s">
        <v>161</v>
      </c>
      <c r="C7" s="125">
        <v>206918888</v>
      </c>
      <c r="D7" s="125">
        <v>0</v>
      </c>
      <c r="E7" s="125">
        <v>0</v>
      </c>
      <c r="F7" s="125">
        <v>0</v>
      </c>
      <c r="G7" s="125">
        <v>0</v>
      </c>
      <c r="H7" s="125">
        <v>0</v>
      </c>
      <c r="I7" s="125">
        <v>0</v>
      </c>
      <c r="J7" s="125">
        <v>0</v>
      </c>
      <c r="K7" s="125">
        <v>47154566</v>
      </c>
      <c r="L7" s="125">
        <v>0</v>
      </c>
      <c r="M7" s="125">
        <v>47154566</v>
      </c>
      <c r="N7" s="125">
        <v>0</v>
      </c>
      <c r="O7" s="125">
        <v>0</v>
      </c>
      <c r="P7" s="125">
        <v>0</v>
      </c>
      <c r="Q7" s="125">
        <v>0</v>
      </c>
      <c r="R7" s="125">
        <v>0</v>
      </c>
      <c r="S7" s="125">
        <v>1462342</v>
      </c>
      <c r="T7" s="125">
        <v>48616908</v>
      </c>
      <c r="U7" s="125">
        <v>0</v>
      </c>
      <c r="V7" s="125">
        <v>2816887</v>
      </c>
      <c r="W7" s="125">
        <v>4139912</v>
      </c>
      <c r="X7" s="125">
        <v>0</v>
      </c>
      <c r="Y7" s="125">
        <v>0</v>
      </c>
      <c r="Z7" s="125">
        <v>0</v>
      </c>
      <c r="AA7" s="125">
        <v>0</v>
      </c>
      <c r="AB7" s="125">
        <v>0</v>
      </c>
      <c r="AC7" s="125">
        <v>0</v>
      </c>
      <c r="AD7" s="125">
        <v>0</v>
      </c>
      <c r="AE7" s="125">
        <v>0</v>
      </c>
      <c r="AF7" s="125">
        <v>0</v>
      </c>
      <c r="AG7" s="125">
        <v>6956799</v>
      </c>
      <c r="AH7" s="125">
        <v>48616908</v>
      </c>
      <c r="AI7" s="125">
        <v>0</v>
      </c>
      <c r="AJ7" s="125">
        <v>0</v>
      </c>
      <c r="AK7" s="125">
        <v>0</v>
      </c>
    </row>
    <row r="8" spans="1:37" ht="31.5" x14ac:dyDescent="0.2">
      <c r="A8" s="123" t="s">
        <v>314</v>
      </c>
      <c r="B8" s="124" t="s">
        <v>162</v>
      </c>
      <c r="C8" s="125">
        <v>3279490</v>
      </c>
      <c r="D8" s="125">
        <v>666757</v>
      </c>
      <c r="E8" s="125">
        <v>0</v>
      </c>
      <c r="F8" s="125">
        <v>666757</v>
      </c>
      <c r="G8" s="125">
        <v>80674</v>
      </c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0</v>
      </c>
      <c r="S8" s="125">
        <v>0</v>
      </c>
      <c r="T8" s="125">
        <v>747431</v>
      </c>
      <c r="U8" s="125">
        <v>0</v>
      </c>
      <c r="V8" s="125">
        <v>185220</v>
      </c>
      <c r="W8" s="125">
        <v>0</v>
      </c>
      <c r="X8" s="125">
        <v>0</v>
      </c>
      <c r="Y8" s="125">
        <v>0</v>
      </c>
      <c r="Z8" s="125">
        <v>0</v>
      </c>
      <c r="AA8" s="125">
        <v>0</v>
      </c>
      <c r="AB8" s="125">
        <v>0</v>
      </c>
      <c r="AC8" s="125">
        <v>0</v>
      </c>
      <c r="AD8" s="125">
        <v>0</v>
      </c>
      <c r="AE8" s="125">
        <v>0</v>
      </c>
      <c r="AF8" s="125">
        <v>0</v>
      </c>
      <c r="AG8" s="125">
        <v>185220</v>
      </c>
      <c r="AH8" s="125">
        <v>747431</v>
      </c>
      <c r="AI8" s="125">
        <v>0</v>
      </c>
      <c r="AJ8" s="125">
        <v>0</v>
      </c>
      <c r="AK8" s="125">
        <v>0</v>
      </c>
    </row>
    <row r="9" spans="1:37" ht="15.75" x14ac:dyDescent="0.2">
      <c r="A9" s="123" t="s">
        <v>315</v>
      </c>
      <c r="B9" s="124" t="s">
        <v>163</v>
      </c>
      <c r="C9" s="125">
        <v>4347210</v>
      </c>
      <c r="D9" s="125">
        <v>0</v>
      </c>
      <c r="E9" s="125">
        <v>0</v>
      </c>
      <c r="F9" s="125">
        <v>0</v>
      </c>
      <c r="G9" s="125">
        <v>0</v>
      </c>
      <c r="H9" s="125">
        <v>381162</v>
      </c>
      <c r="I9" s="125">
        <v>27119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25">
        <v>0</v>
      </c>
      <c r="T9" s="125">
        <v>381162</v>
      </c>
      <c r="U9" s="125">
        <v>0</v>
      </c>
      <c r="V9" s="125">
        <v>0</v>
      </c>
      <c r="W9" s="125">
        <v>0</v>
      </c>
      <c r="X9" s="125">
        <v>0</v>
      </c>
      <c r="Y9" s="125">
        <v>0</v>
      </c>
      <c r="Z9" s="125">
        <v>305225</v>
      </c>
      <c r="AA9" s="125">
        <v>0</v>
      </c>
      <c r="AB9" s="125">
        <v>0</v>
      </c>
      <c r="AC9" s="125">
        <v>1435690</v>
      </c>
      <c r="AD9" s="125">
        <v>0</v>
      </c>
      <c r="AE9" s="125">
        <v>0</v>
      </c>
      <c r="AF9" s="125">
        <v>0</v>
      </c>
      <c r="AG9" s="125">
        <v>1435690</v>
      </c>
      <c r="AH9" s="125">
        <v>381162</v>
      </c>
      <c r="AI9" s="125">
        <v>0</v>
      </c>
      <c r="AJ9" s="125">
        <v>0</v>
      </c>
      <c r="AK9" s="125">
        <v>0</v>
      </c>
    </row>
    <row r="10" spans="1:37" ht="31.5" x14ac:dyDescent="0.2">
      <c r="A10" s="123" t="s">
        <v>126</v>
      </c>
      <c r="B10" s="124" t="s">
        <v>164</v>
      </c>
      <c r="C10" s="125">
        <v>24921325</v>
      </c>
      <c r="D10" s="125">
        <v>0</v>
      </c>
      <c r="E10" s="125">
        <v>0</v>
      </c>
      <c r="F10" s="125">
        <v>0</v>
      </c>
      <c r="G10" s="125">
        <v>0</v>
      </c>
      <c r="H10" s="125">
        <v>7757373</v>
      </c>
      <c r="I10" s="125">
        <v>1649206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  <c r="O10" s="125">
        <v>0</v>
      </c>
      <c r="P10" s="125">
        <v>0</v>
      </c>
      <c r="Q10" s="125">
        <v>0</v>
      </c>
      <c r="R10" s="125">
        <v>0</v>
      </c>
      <c r="S10" s="125">
        <v>0</v>
      </c>
      <c r="T10" s="125">
        <v>7757373</v>
      </c>
      <c r="U10" s="125">
        <v>0</v>
      </c>
      <c r="V10" s="125">
        <v>0</v>
      </c>
      <c r="W10" s="125">
        <v>0</v>
      </c>
      <c r="X10" s="125">
        <v>0</v>
      </c>
      <c r="Y10" s="125">
        <v>0</v>
      </c>
      <c r="Z10" s="125">
        <v>0</v>
      </c>
      <c r="AA10" s="125">
        <v>0</v>
      </c>
      <c r="AB10" s="125">
        <v>0</v>
      </c>
      <c r="AC10" s="125">
        <v>0</v>
      </c>
      <c r="AD10" s="125">
        <v>0</v>
      </c>
      <c r="AE10" s="125">
        <v>0</v>
      </c>
      <c r="AF10" s="125">
        <v>0</v>
      </c>
      <c r="AG10" s="125">
        <v>0</v>
      </c>
      <c r="AH10" s="125">
        <v>7757373</v>
      </c>
      <c r="AI10" s="125">
        <v>0</v>
      </c>
      <c r="AJ10" s="125">
        <v>0</v>
      </c>
      <c r="AK10" s="125">
        <v>0</v>
      </c>
    </row>
    <row r="11" spans="1:37" ht="31.5" x14ac:dyDescent="0.2">
      <c r="A11" s="123" t="s">
        <v>316</v>
      </c>
      <c r="B11" s="124" t="s">
        <v>165</v>
      </c>
      <c r="C11" s="125">
        <v>38003477</v>
      </c>
      <c r="D11" s="125">
        <v>0</v>
      </c>
      <c r="E11" s="125">
        <v>0</v>
      </c>
      <c r="F11" s="125">
        <v>0</v>
      </c>
      <c r="G11" s="125">
        <v>0</v>
      </c>
      <c r="H11" s="125">
        <v>12054170</v>
      </c>
      <c r="I11" s="125">
        <v>1840965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  <c r="O11" s="125">
        <v>0</v>
      </c>
      <c r="P11" s="125">
        <v>0</v>
      </c>
      <c r="Q11" s="125">
        <v>0</v>
      </c>
      <c r="R11" s="125">
        <v>0</v>
      </c>
      <c r="S11" s="125">
        <v>0</v>
      </c>
      <c r="T11" s="125">
        <v>12054170</v>
      </c>
      <c r="U11" s="125">
        <v>0</v>
      </c>
      <c r="V11" s="125">
        <v>0</v>
      </c>
      <c r="W11" s="125">
        <v>0</v>
      </c>
      <c r="X11" s="125">
        <v>0</v>
      </c>
      <c r="Y11" s="125">
        <v>0</v>
      </c>
      <c r="Z11" s="125">
        <v>0</v>
      </c>
      <c r="AA11" s="125">
        <v>0</v>
      </c>
      <c r="AB11" s="125">
        <v>0</v>
      </c>
      <c r="AC11" s="125">
        <v>1</v>
      </c>
      <c r="AD11" s="125">
        <v>0</v>
      </c>
      <c r="AE11" s="125">
        <v>0</v>
      </c>
      <c r="AF11" s="125">
        <v>0</v>
      </c>
      <c r="AG11" s="125">
        <v>1</v>
      </c>
      <c r="AH11" s="125">
        <v>12054170</v>
      </c>
      <c r="AI11" s="125">
        <v>0</v>
      </c>
      <c r="AJ11" s="125">
        <v>0</v>
      </c>
      <c r="AK11" s="125">
        <v>0</v>
      </c>
    </row>
    <row r="12" spans="1:37" ht="31.5" x14ac:dyDescent="0.2">
      <c r="A12" s="123" t="s">
        <v>128</v>
      </c>
      <c r="B12" s="124" t="s">
        <v>166</v>
      </c>
      <c r="C12" s="125">
        <v>64088002</v>
      </c>
      <c r="D12" s="125">
        <v>5227663</v>
      </c>
      <c r="E12" s="125">
        <v>0</v>
      </c>
      <c r="F12" s="125">
        <v>5227663</v>
      </c>
      <c r="G12" s="125">
        <v>1021232</v>
      </c>
      <c r="H12" s="125">
        <v>6650227</v>
      </c>
      <c r="I12" s="125">
        <v>1094992</v>
      </c>
      <c r="J12" s="125">
        <v>0</v>
      </c>
      <c r="K12" s="125">
        <v>0</v>
      </c>
      <c r="L12" s="125">
        <v>0</v>
      </c>
      <c r="M12" s="125">
        <v>0</v>
      </c>
      <c r="N12" s="125">
        <v>0</v>
      </c>
      <c r="O12" s="125">
        <v>0</v>
      </c>
      <c r="P12" s="125">
        <v>0</v>
      </c>
      <c r="Q12" s="125">
        <v>0</v>
      </c>
      <c r="R12" s="125">
        <v>0</v>
      </c>
      <c r="S12" s="125">
        <v>0</v>
      </c>
      <c r="T12" s="125">
        <v>12899122</v>
      </c>
      <c r="U12" s="125">
        <v>0</v>
      </c>
      <c r="V12" s="125">
        <v>0</v>
      </c>
      <c r="W12" s="125">
        <v>0</v>
      </c>
      <c r="X12" s="125">
        <v>0</v>
      </c>
      <c r="Y12" s="125">
        <v>0</v>
      </c>
      <c r="Z12" s="125">
        <v>1832167</v>
      </c>
      <c r="AA12" s="125">
        <v>0</v>
      </c>
      <c r="AB12" s="125">
        <v>0</v>
      </c>
      <c r="AC12" s="125">
        <v>8617907</v>
      </c>
      <c r="AD12" s="125">
        <v>0</v>
      </c>
      <c r="AE12" s="125">
        <v>0</v>
      </c>
      <c r="AF12" s="125">
        <v>0</v>
      </c>
      <c r="AG12" s="125">
        <v>8617907</v>
      </c>
      <c r="AH12" s="125">
        <v>12899122</v>
      </c>
      <c r="AI12" s="125">
        <v>0</v>
      </c>
      <c r="AJ12" s="125">
        <v>0</v>
      </c>
      <c r="AK12" s="125">
        <v>0</v>
      </c>
    </row>
    <row r="13" spans="1:37" ht="47.25" x14ac:dyDescent="0.2">
      <c r="A13" s="123" t="s">
        <v>130</v>
      </c>
      <c r="B13" s="124" t="s">
        <v>167</v>
      </c>
      <c r="C13" s="125">
        <v>3135614</v>
      </c>
      <c r="D13" s="125">
        <v>0</v>
      </c>
      <c r="E13" s="125">
        <v>0</v>
      </c>
      <c r="F13" s="125">
        <v>0</v>
      </c>
      <c r="G13" s="125">
        <v>0</v>
      </c>
      <c r="H13" s="125">
        <v>976517</v>
      </c>
      <c r="I13" s="125">
        <v>206059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  <c r="O13" s="125">
        <v>0</v>
      </c>
      <c r="P13" s="125">
        <v>0</v>
      </c>
      <c r="Q13" s="125">
        <v>0</v>
      </c>
      <c r="R13" s="125">
        <v>0</v>
      </c>
      <c r="S13" s="125">
        <v>0</v>
      </c>
      <c r="T13" s="125">
        <v>976517</v>
      </c>
      <c r="U13" s="125">
        <v>0</v>
      </c>
      <c r="V13" s="125">
        <v>0</v>
      </c>
      <c r="W13" s="125">
        <v>0</v>
      </c>
      <c r="X13" s="125">
        <v>0</v>
      </c>
      <c r="Y13" s="125">
        <v>0</v>
      </c>
      <c r="Z13" s="125">
        <v>0</v>
      </c>
      <c r="AA13" s="125">
        <v>0</v>
      </c>
      <c r="AB13" s="125">
        <v>0</v>
      </c>
      <c r="AC13" s="125">
        <v>2</v>
      </c>
      <c r="AD13" s="125">
        <v>0</v>
      </c>
      <c r="AE13" s="125">
        <v>0</v>
      </c>
      <c r="AF13" s="125">
        <v>0</v>
      </c>
      <c r="AG13" s="125">
        <v>2</v>
      </c>
      <c r="AH13" s="125">
        <v>976517</v>
      </c>
      <c r="AI13" s="125">
        <v>0</v>
      </c>
      <c r="AJ13" s="125">
        <v>0</v>
      </c>
      <c r="AK13" s="125">
        <v>0</v>
      </c>
    </row>
    <row r="14" spans="1:37" ht="31.5" x14ac:dyDescent="0.2">
      <c r="A14" s="123" t="s">
        <v>131</v>
      </c>
      <c r="B14" s="124" t="s">
        <v>186</v>
      </c>
      <c r="C14" s="125">
        <v>265512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125">
        <v>0</v>
      </c>
      <c r="T14" s="125">
        <v>0</v>
      </c>
      <c r="U14" s="125">
        <v>0</v>
      </c>
      <c r="V14" s="125">
        <v>0</v>
      </c>
      <c r="W14" s="125">
        <v>0</v>
      </c>
      <c r="X14" s="125">
        <v>0</v>
      </c>
      <c r="Y14" s="125">
        <v>0</v>
      </c>
      <c r="Z14" s="125">
        <v>25512</v>
      </c>
      <c r="AA14" s="125">
        <v>0</v>
      </c>
      <c r="AB14" s="125">
        <v>0</v>
      </c>
      <c r="AC14" s="125">
        <v>120000</v>
      </c>
      <c r="AD14" s="125">
        <v>0</v>
      </c>
      <c r="AE14" s="125">
        <v>0</v>
      </c>
      <c r="AF14" s="125">
        <v>0</v>
      </c>
      <c r="AG14" s="125">
        <v>120000</v>
      </c>
      <c r="AH14" s="125">
        <v>0</v>
      </c>
      <c r="AI14" s="125">
        <v>0</v>
      </c>
      <c r="AJ14" s="125">
        <v>0</v>
      </c>
      <c r="AK14" s="125">
        <v>0</v>
      </c>
    </row>
    <row r="15" spans="1:37" ht="31.5" x14ac:dyDescent="0.2">
      <c r="A15" s="123" t="s">
        <v>317</v>
      </c>
      <c r="B15" s="124" t="s">
        <v>187</v>
      </c>
      <c r="C15" s="125">
        <v>29995888</v>
      </c>
      <c r="D15" s="125">
        <v>0</v>
      </c>
      <c r="E15" s="125">
        <v>0</v>
      </c>
      <c r="F15" s="125">
        <v>0</v>
      </c>
      <c r="G15" s="125"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5">
        <v>0</v>
      </c>
      <c r="T15" s="125">
        <v>0</v>
      </c>
      <c r="U15" s="125">
        <v>0</v>
      </c>
      <c r="V15" s="125">
        <v>0</v>
      </c>
      <c r="W15" s="125">
        <v>14997944</v>
      </c>
      <c r="X15" s="125">
        <v>0</v>
      </c>
      <c r="Y15" s="125">
        <v>0</v>
      </c>
      <c r="Z15" s="125">
        <v>0</v>
      </c>
      <c r="AA15" s="125">
        <v>0</v>
      </c>
      <c r="AB15" s="125">
        <v>0</v>
      </c>
      <c r="AC15" s="125">
        <v>0</v>
      </c>
      <c r="AD15" s="125">
        <v>0</v>
      </c>
      <c r="AE15" s="125">
        <v>0</v>
      </c>
      <c r="AF15" s="125">
        <v>0</v>
      </c>
      <c r="AG15" s="125">
        <v>14997944</v>
      </c>
      <c r="AH15" s="125">
        <v>0</v>
      </c>
      <c r="AI15" s="125">
        <v>0</v>
      </c>
      <c r="AJ15" s="125">
        <v>0</v>
      </c>
      <c r="AK15" s="125">
        <v>0</v>
      </c>
    </row>
    <row r="16" spans="1:37" ht="15.75" x14ac:dyDescent="0.2">
      <c r="A16" s="123" t="s">
        <v>318</v>
      </c>
      <c r="B16" s="124" t="s">
        <v>168</v>
      </c>
      <c r="C16" s="125">
        <v>16147035</v>
      </c>
      <c r="D16" s="125">
        <v>0</v>
      </c>
      <c r="E16" s="125">
        <v>0</v>
      </c>
      <c r="F16" s="125">
        <v>0</v>
      </c>
      <c r="G16" s="125">
        <v>0</v>
      </c>
      <c r="H16" s="125">
        <v>4144041</v>
      </c>
      <c r="I16" s="125">
        <v>825391</v>
      </c>
      <c r="J16" s="125">
        <v>0</v>
      </c>
      <c r="K16" s="125">
        <v>0</v>
      </c>
      <c r="L16" s="125">
        <v>0</v>
      </c>
      <c r="M16" s="125">
        <v>0</v>
      </c>
      <c r="N16" s="125">
        <v>600000</v>
      </c>
      <c r="O16" s="125">
        <v>0</v>
      </c>
      <c r="P16" s="125">
        <v>0</v>
      </c>
      <c r="Q16" s="125">
        <v>0</v>
      </c>
      <c r="R16" s="125">
        <v>0</v>
      </c>
      <c r="S16" s="125">
        <v>0</v>
      </c>
      <c r="T16" s="125">
        <v>4744041</v>
      </c>
      <c r="U16" s="125">
        <v>0</v>
      </c>
      <c r="V16" s="125">
        <v>0</v>
      </c>
      <c r="W16" s="125">
        <v>0</v>
      </c>
      <c r="X16" s="125">
        <v>0</v>
      </c>
      <c r="Y16" s="125">
        <v>0</v>
      </c>
      <c r="Z16" s="125">
        <v>104687</v>
      </c>
      <c r="AA16" s="125">
        <v>0</v>
      </c>
      <c r="AB16" s="125">
        <v>0</v>
      </c>
      <c r="AC16" s="125">
        <v>492417</v>
      </c>
      <c r="AD16" s="125">
        <v>0</v>
      </c>
      <c r="AE16" s="125">
        <v>0</v>
      </c>
      <c r="AF16" s="125">
        <v>0</v>
      </c>
      <c r="AG16" s="125">
        <v>492417</v>
      </c>
      <c r="AH16" s="125">
        <v>4744041</v>
      </c>
      <c r="AI16" s="125">
        <v>0</v>
      </c>
      <c r="AJ16" s="125">
        <v>0</v>
      </c>
      <c r="AK16" s="125">
        <v>0</v>
      </c>
    </row>
    <row r="17" spans="1:37" ht="15.75" x14ac:dyDescent="0.2">
      <c r="A17" s="123" t="s">
        <v>319</v>
      </c>
      <c r="B17" s="124" t="s">
        <v>169</v>
      </c>
      <c r="C17" s="125">
        <v>20845902</v>
      </c>
      <c r="D17" s="125">
        <v>0</v>
      </c>
      <c r="E17" s="125">
        <v>0</v>
      </c>
      <c r="F17" s="125">
        <v>0</v>
      </c>
      <c r="G17" s="125">
        <v>0</v>
      </c>
      <c r="H17" s="125">
        <v>6504654</v>
      </c>
      <c r="I17" s="125">
        <v>1331940</v>
      </c>
      <c r="J17" s="125">
        <v>0</v>
      </c>
      <c r="K17" s="125">
        <v>0</v>
      </c>
      <c r="L17" s="125">
        <v>0</v>
      </c>
      <c r="M17" s="125">
        <v>0</v>
      </c>
      <c r="N17" s="125">
        <v>0</v>
      </c>
      <c r="O17" s="125">
        <v>0</v>
      </c>
      <c r="P17" s="125">
        <v>0</v>
      </c>
      <c r="Q17" s="125">
        <v>0</v>
      </c>
      <c r="R17" s="125">
        <v>0</v>
      </c>
      <c r="S17" s="125">
        <v>0</v>
      </c>
      <c r="T17" s="125">
        <v>6504654</v>
      </c>
      <c r="U17" s="125">
        <v>0</v>
      </c>
      <c r="V17" s="125">
        <v>0</v>
      </c>
      <c r="W17" s="125">
        <v>0</v>
      </c>
      <c r="X17" s="125">
        <v>0</v>
      </c>
      <c r="Y17" s="125">
        <v>0</v>
      </c>
      <c r="Z17" s="125">
        <v>0</v>
      </c>
      <c r="AA17" s="125">
        <v>0</v>
      </c>
      <c r="AB17" s="125">
        <v>0</v>
      </c>
      <c r="AC17" s="125">
        <v>0</v>
      </c>
      <c r="AD17" s="125">
        <v>0</v>
      </c>
      <c r="AE17" s="125">
        <v>0</v>
      </c>
      <c r="AF17" s="125">
        <v>0</v>
      </c>
      <c r="AG17" s="125">
        <v>0</v>
      </c>
      <c r="AH17" s="125">
        <v>6504654</v>
      </c>
      <c r="AI17" s="125">
        <v>0</v>
      </c>
      <c r="AJ17" s="125">
        <v>0</v>
      </c>
      <c r="AK17" s="125">
        <v>0</v>
      </c>
    </row>
    <row r="18" spans="1:37" ht="15.75" x14ac:dyDescent="0.2">
      <c r="A18" s="123" t="s">
        <v>320</v>
      </c>
      <c r="B18" s="124" t="s">
        <v>170</v>
      </c>
      <c r="C18" s="125">
        <v>18424103</v>
      </c>
      <c r="D18" s="125">
        <v>0</v>
      </c>
      <c r="E18" s="125">
        <v>0</v>
      </c>
      <c r="F18" s="125">
        <v>0</v>
      </c>
      <c r="G18" s="125">
        <v>0</v>
      </c>
      <c r="H18" s="125">
        <v>5734953</v>
      </c>
      <c r="I18" s="125">
        <v>1219240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  <c r="O18" s="125">
        <v>0</v>
      </c>
      <c r="P18" s="125">
        <v>0</v>
      </c>
      <c r="Q18" s="125">
        <v>0</v>
      </c>
      <c r="R18" s="125">
        <v>0</v>
      </c>
      <c r="S18" s="125">
        <v>0</v>
      </c>
      <c r="T18" s="125">
        <v>5734953</v>
      </c>
      <c r="U18" s="125">
        <v>0</v>
      </c>
      <c r="V18" s="125">
        <v>0</v>
      </c>
      <c r="W18" s="125">
        <v>0</v>
      </c>
      <c r="X18" s="125">
        <v>0</v>
      </c>
      <c r="Y18" s="125">
        <v>0</v>
      </c>
      <c r="Z18" s="125">
        <v>0</v>
      </c>
      <c r="AA18" s="125">
        <v>0</v>
      </c>
      <c r="AB18" s="125">
        <v>0</v>
      </c>
      <c r="AC18" s="125">
        <v>2</v>
      </c>
      <c r="AD18" s="125">
        <v>0</v>
      </c>
      <c r="AE18" s="125">
        <v>0</v>
      </c>
      <c r="AF18" s="125">
        <v>0</v>
      </c>
      <c r="AG18" s="125">
        <v>2</v>
      </c>
      <c r="AH18" s="125">
        <v>5734953</v>
      </c>
      <c r="AI18" s="125">
        <v>0</v>
      </c>
      <c r="AJ18" s="125">
        <v>0</v>
      </c>
      <c r="AK18" s="125">
        <v>0</v>
      </c>
    </row>
    <row r="19" spans="1:37" ht="31.5" x14ac:dyDescent="0.2">
      <c r="A19" s="123" t="s">
        <v>321</v>
      </c>
      <c r="B19" s="124" t="s">
        <v>171</v>
      </c>
      <c r="C19" s="125">
        <v>143165781</v>
      </c>
      <c r="D19" s="125">
        <v>16384426</v>
      </c>
      <c r="E19" s="125">
        <v>835000</v>
      </c>
      <c r="F19" s="125">
        <v>17219426</v>
      </c>
      <c r="G19" s="125">
        <v>3245921</v>
      </c>
      <c r="H19" s="125">
        <v>14284602</v>
      </c>
      <c r="I19" s="125">
        <v>2681677</v>
      </c>
      <c r="J19" s="125">
        <v>0</v>
      </c>
      <c r="K19" s="125">
        <v>0</v>
      </c>
      <c r="L19" s="125">
        <v>0</v>
      </c>
      <c r="M19" s="125">
        <v>0</v>
      </c>
      <c r="N19" s="125">
        <v>2191991</v>
      </c>
      <c r="O19" s="125">
        <v>0</v>
      </c>
      <c r="P19" s="125">
        <v>1023538</v>
      </c>
      <c r="Q19" s="125">
        <v>563815</v>
      </c>
      <c r="R19" s="125">
        <v>2652017</v>
      </c>
      <c r="S19" s="125">
        <v>0</v>
      </c>
      <c r="T19" s="125">
        <v>39593957</v>
      </c>
      <c r="U19" s="125">
        <v>0</v>
      </c>
      <c r="V19" s="125">
        <v>1447144</v>
      </c>
      <c r="W19" s="125">
        <v>0</v>
      </c>
      <c r="X19" s="125">
        <v>0</v>
      </c>
      <c r="Y19" s="125">
        <v>0</v>
      </c>
      <c r="Z19" s="125">
        <v>0</v>
      </c>
      <c r="AA19" s="125">
        <v>0</v>
      </c>
      <c r="AB19" s="125">
        <v>0</v>
      </c>
      <c r="AC19" s="125">
        <v>583</v>
      </c>
      <c r="AD19" s="125">
        <v>0</v>
      </c>
      <c r="AE19" s="125">
        <v>0</v>
      </c>
      <c r="AF19" s="125">
        <v>0</v>
      </c>
      <c r="AG19" s="125">
        <v>1447727</v>
      </c>
      <c r="AH19" s="125">
        <v>39593957</v>
      </c>
      <c r="AI19" s="125">
        <v>0</v>
      </c>
      <c r="AJ19" s="125">
        <v>0</v>
      </c>
      <c r="AK19" s="125">
        <v>0</v>
      </c>
    </row>
    <row r="20" spans="1:37" ht="15.75" x14ac:dyDescent="0.2">
      <c r="A20" s="123" t="s">
        <v>322</v>
      </c>
      <c r="B20" s="124" t="s">
        <v>172</v>
      </c>
      <c r="C20" s="125">
        <v>117147938</v>
      </c>
      <c r="D20" s="125">
        <v>12861233</v>
      </c>
      <c r="E20" s="125">
        <v>0</v>
      </c>
      <c r="F20" s="125">
        <v>12861233</v>
      </c>
      <c r="G20" s="125">
        <v>2554946</v>
      </c>
      <c r="H20" s="125">
        <v>5442141</v>
      </c>
      <c r="I20" s="125">
        <v>529208</v>
      </c>
      <c r="J20" s="125">
        <v>0</v>
      </c>
      <c r="K20" s="125">
        <v>0</v>
      </c>
      <c r="L20" s="125">
        <v>0</v>
      </c>
      <c r="M20" s="125">
        <v>0</v>
      </c>
      <c r="N20" s="125">
        <v>293010</v>
      </c>
      <c r="O20" s="125">
        <v>0</v>
      </c>
      <c r="P20" s="125">
        <v>0</v>
      </c>
      <c r="Q20" s="125">
        <v>385639</v>
      </c>
      <c r="R20" s="125">
        <v>1813936</v>
      </c>
      <c r="S20" s="125">
        <v>0</v>
      </c>
      <c r="T20" s="125">
        <v>22965266</v>
      </c>
      <c r="U20" s="125">
        <v>0</v>
      </c>
      <c r="V20" s="125">
        <v>17238030</v>
      </c>
      <c r="W20" s="125">
        <v>0</v>
      </c>
      <c r="X20" s="125">
        <v>0</v>
      </c>
      <c r="Y20" s="125">
        <v>0</v>
      </c>
      <c r="Z20" s="125">
        <v>0</v>
      </c>
      <c r="AA20" s="125">
        <v>0</v>
      </c>
      <c r="AB20" s="125">
        <v>0</v>
      </c>
      <c r="AC20" s="125">
        <v>0</v>
      </c>
      <c r="AD20" s="125">
        <v>0</v>
      </c>
      <c r="AE20" s="125">
        <v>0</v>
      </c>
      <c r="AF20" s="125">
        <v>0</v>
      </c>
      <c r="AG20" s="125">
        <v>17238030</v>
      </c>
      <c r="AH20" s="125">
        <v>22965266</v>
      </c>
      <c r="AI20" s="125">
        <v>0</v>
      </c>
      <c r="AJ20" s="125">
        <v>0</v>
      </c>
      <c r="AK20" s="125">
        <v>0</v>
      </c>
    </row>
    <row r="21" spans="1:37" ht="15.75" x14ac:dyDescent="0.2">
      <c r="A21" s="123" t="s">
        <v>136</v>
      </c>
      <c r="B21" s="124" t="s">
        <v>173</v>
      </c>
      <c r="C21" s="125">
        <v>27016594</v>
      </c>
      <c r="D21" s="125">
        <v>0</v>
      </c>
      <c r="E21" s="125">
        <v>0</v>
      </c>
      <c r="F21" s="125">
        <v>0</v>
      </c>
      <c r="G21" s="125">
        <v>0</v>
      </c>
      <c r="H21" s="125">
        <v>8997728</v>
      </c>
      <c r="I21" s="125">
        <v>23410</v>
      </c>
      <c r="J21" s="125">
        <v>0</v>
      </c>
      <c r="K21" s="125">
        <v>0</v>
      </c>
      <c r="L21" s="125">
        <v>0</v>
      </c>
      <c r="M21" s="125">
        <v>0</v>
      </c>
      <c r="N21" s="125">
        <v>0</v>
      </c>
      <c r="O21" s="125">
        <v>0</v>
      </c>
      <c r="P21" s="125">
        <v>0</v>
      </c>
      <c r="Q21" s="125">
        <v>0</v>
      </c>
      <c r="R21" s="125">
        <v>0</v>
      </c>
      <c r="S21" s="125">
        <v>0</v>
      </c>
      <c r="T21" s="125">
        <v>8997728</v>
      </c>
      <c r="U21" s="125">
        <v>0</v>
      </c>
      <c r="V21" s="125">
        <v>0</v>
      </c>
      <c r="W21" s="125">
        <v>0</v>
      </c>
      <c r="X21" s="125">
        <v>0</v>
      </c>
      <c r="Y21" s="125">
        <v>0</v>
      </c>
      <c r="Z21" s="125">
        <v>0</v>
      </c>
      <c r="AA21" s="125">
        <v>0</v>
      </c>
      <c r="AB21" s="125">
        <v>0</v>
      </c>
      <c r="AC21" s="125">
        <v>0</v>
      </c>
      <c r="AD21" s="125">
        <v>0</v>
      </c>
      <c r="AE21" s="125">
        <v>0</v>
      </c>
      <c r="AF21" s="125">
        <v>0</v>
      </c>
      <c r="AG21" s="125">
        <v>0</v>
      </c>
      <c r="AH21" s="125">
        <v>8997728</v>
      </c>
      <c r="AI21" s="125">
        <v>0</v>
      </c>
      <c r="AJ21" s="125">
        <v>0</v>
      </c>
      <c r="AK21" s="125">
        <v>0</v>
      </c>
    </row>
    <row r="22" spans="1:37" ht="15.75" x14ac:dyDescent="0.2">
      <c r="A22" s="123" t="s">
        <v>323</v>
      </c>
      <c r="B22" s="124" t="s">
        <v>174</v>
      </c>
      <c r="C22" s="125">
        <v>3480000</v>
      </c>
      <c r="D22" s="125">
        <v>0</v>
      </c>
      <c r="E22" s="125">
        <v>0</v>
      </c>
      <c r="F22" s="125">
        <v>0</v>
      </c>
      <c r="G22" s="125">
        <v>0</v>
      </c>
      <c r="H22" s="125">
        <v>1160000</v>
      </c>
      <c r="I22" s="125">
        <v>0</v>
      </c>
      <c r="J22" s="125">
        <v>0</v>
      </c>
      <c r="K22" s="125">
        <v>0</v>
      </c>
      <c r="L22" s="125">
        <v>0</v>
      </c>
      <c r="M22" s="125">
        <v>0</v>
      </c>
      <c r="N22" s="125">
        <v>0</v>
      </c>
      <c r="O22" s="125">
        <v>0</v>
      </c>
      <c r="P22" s="125">
        <v>0</v>
      </c>
      <c r="Q22" s="125">
        <v>0</v>
      </c>
      <c r="R22" s="125">
        <v>0</v>
      </c>
      <c r="S22" s="125">
        <v>0</v>
      </c>
      <c r="T22" s="125">
        <v>1160000</v>
      </c>
      <c r="U22" s="125">
        <v>0</v>
      </c>
      <c r="V22" s="125">
        <v>0</v>
      </c>
      <c r="W22" s="125">
        <v>0</v>
      </c>
      <c r="X22" s="125">
        <v>0</v>
      </c>
      <c r="Y22" s="125">
        <v>0</v>
      </c>
      <c r="Z22" s="125">
        <v>0</v>
      </c>
      <c r="AA22" s="125">
        <v>0</v>
      </c>
      <c r="AB22" s="125">
        <v>0</v>
      </c>
      <c r="AC22" s="125">
        <v>0</v>
      </c>
      <c r="AD22" s="125">
        <v>0</v>
      </c>
      <c r="AE22" s="125">
        <v>0</v>
      </c>
      <c r="AF22" s="125">
        <v>0</v>
      </c>
      <c r="AG22" s="125">
        <v>0</v>
      </c>
      <c r="AH22" s="125">
        <v>1160000</v>
      </c>
      <c r="AI22" s="125">
        <v>0</v>
      </c>
      <c r="AJ22" s="125">
        <v>0</v>
      </c>
      <c r="AK22" s="125">
        <v>0</v>
      </c>
    </row>
    <row r="23" spans="1:37" ht="31.5" x14ac:dyDescent="0.2">
      <c r="A23" s="123" t="s">
        <v>144</v>
      </c>
      <c r="B23" s="124" t="s">
        <v>175</v>
      </c>
      <c r="C23" s="125">
        <v>87045</v>
      </c>
      <c r="D23" s="125">
        <v>0</v>
      </c>
      <c r="E23" s="125">
        <v>0</v>
      </c>
      <c r="F23" s="125">
        <v>0</v>
      </c>
      <c r="G23" s="125">
        <v>0</v>
      </c>
      <c r="H23" s="125">
        <v>27095</v>
      </c>
      <c r="I23" s="125">
        <v>5760</v>
      </c>
      <c r="J23" s="125">
        <v>0</v>
      </c>
      <c r="K23" s="125">
        <v>0</v>
      </c>
      <c r="L23" s="125">
        <v>0</v>
      </c>
      <c r="M23" s="125">
        <v>0</v>
      </c>
      <c r="N23" s="125">
        <v>0</v>
      </c>
      <c r="O23" s="125">
        <v>0</v>
      </c>
      <c r="P23" s="125">
        <v>0</v>
      </c>
      <c r="Q23" s="125">
        <v>0</v>
      </c>
      <c r="R23" s="125">
        <v>0</v>
      </c>
      <c r="S23" s="125">
        <v>0</v>
      </c>
      <c r="T23" s="125">
        <v>27095</v>
      </c>
      <c r="U23" s="125">
        <v>0</v>
      </c>
      <c r="V23" s="125">
        <v>0</v>
      </c>
      <c r="W23" s="125">
        <v>0</v>
      </c>
      <c r="X23" s="125">
        <v>0</v>
      </c>
      <c r="Y23" s="125">
        <v>0</v>
      </c>
      <c r="Z23" s="125">
        <v>0</v>
      </c>
      <c r="AA23" s="125">
        <v>0</v>
      </c>
      <c r="AB23" s="125">
        <v>0</v>
      </c>
      <c r="AC23" s="125">
        <v>0</v>
      </c>
      <c r="AD23" s="125">
        <v>0</v>
      </c>
      <c r="AE23" s="125">
        <v>0</v>
      </c>
      <c r="AF23" s="125">
        <v>0</v>
      </c>
      <c r="AG23" s="125">
        <v>0</v>
      </c>
      <c r="AH23" s="125">
        <v>27095</v>
      </c>
      <c r="AI23" s="125">
        <v>0</v>
      </c>
      <c r="AJ23" s="125">
        <v>0</v>
      </c>
      <c r="AK23" s="125">
        <v>0</v>
      </c>
    </row>
    <row r="24" spans="1:37" ht="15.75" x14ac:dyDescent="0.2">
      <c r="A24" s="123" t="s">
        <v>324</v>
      </c>
      <c r="B24" s="124" t="s">
        <v>176</v>
      </c>
      <c r="C24" s="125">
        <v>7452375</v>
      </c>
      <c r="D24" s="125">
        <v>0</v>
      </c>
      <c r="E24" s="125">
        <v>1010000</v>
      </c>
      <c r="F24" s="125">
        <v>1010000</v>
      </c>
      <c r="G24" s="125">
        <v>169611</v>
      </c>
      <c r="H24" s="125">
        <v>101582</v>
      </c>
      <c r="I24" s="125">
        <v>21596</v>
      </c>
      <c r="J24" s="125">
        <v>0</v>
      </c>
      <c r="K24" s="125">
        <v>0</v>
      </c>
      <c r="L24" s="125">
        <v>0</v>
      </c>
      <c r="M24" s="125">
        <v>0</v>
      </c>
      <c r="N24" s="125">
        <v>0</v>
      </c>
      <c r="O24" s="125">
        <v>0</v>
      </c>
      <c r="P24" s="125">
        <v>0</v>
      </c>
      <c r="Q24" s="125">
        <v>0</v>
      </c>
      <c r="R24" s="125">
        <v>0</v>
      </c>
      <c r="S24" s="125">
        <v>0</v>
      </c>
      <c r="T24" s="125">
        <v>1281193</v>
      </c>
      <c r="U24" s="125">
        <v>0</v>
      </c>
      <c r="V24" s="125">
        <v>1288600</v>
      </c>
      <c r="W24" s="125">
        <v>0</v>
      </c>
      <c r="X24" s="125">
        <v>0</v>
      </c>
      <c r="Y24" s="125">
        <v>0</v>
      </c>
      <c r="Z24" s="125">
        <v>0</v>
      </c>
      <c r="AA24" s="125">
        <v>0</v>
      </c>
      <c r="AB24" s="125">
        <v>0</v>
      </c>
      <c r="AC24" s="125">
        <v>0</v>
      </c>
      <c r="AD24" s="125">
        <v>0</v>
      </c>
      <c r="AE24" s="125">
        <v>0</v>
      </c>
      <c r="AF24" s="125">
        <v>0</v>
      </c>
      <c r="AG24" s="125">
        <v>1288600</v>
      </c>
      <c r="AH24" s="125">
        <v>1281193</v>
      </c>
      <c r="AI24" s="125">
        <v>0</v>
      </c>
      <c r="AJ24" s="125">
        <v>0</v>
      </c>
      <c r="AK24" s="125">
        <v>0</v>
      </c>
    </row>
    <row r="25" spans="1:37" ht="15.75" x14ac:dyDescent="0.2">
      <c r="A25" s="123" t="s">
        <v>325</v>
      </c>
      <c r="B25" s="124" t="s">
        <v>177</v>
      </c>
      <c r="C25" s="125">
        <v>17590992</v>
      </c>
      <c r="D25" s="125">
        <v>2581946</v>
      </c>
      <c r="E25" s="125">
        <v>1280000</v>
      </c>
      <c r="F25" s="125">
        <v>3861946</v>
      </c>
      <c r="G25" s="125">
        <v>650790</v>
      </c>
      <c r="H25" s="125">
        <v>61700</v>
      </c>
      <c r="I25" s="125">
        <v>5738</v>
      </c>
      <c r="J25" s="125">
        <v>0</v>
      </c>
      <c r="K25" s="125">
        <v>0</v>
      </c>
      <c r="L25" s="125">
        <v>0</v>
      </c>
      <c r="M25" s="125">
        <v>0</v>
      </c>
      <c r="N25" s="125">
        <v>0</v>
      </c>
      <c r="O25" s="125">
        <v>0</v>
      </c>
      <c r="P25" s="125">
        <v>0</v>
      </c>
      <c r="Q25" s="125">
        <v>0</v>
      </c>
      <c r="R25" s="125">
        <v>0</v>
      </c>
      <c r="S25" s="125">
        <v>0</v>
      </c>
      <c r="T25" s="125">
        <v>4574436</v>
      </c>
      <c r="U25" s="125">
        <v>0</v>
      </c>
      <c r="V25" s="125">
        <v>0</v>
      </c>
      <c r="W25" s="125">
        <v>0</v>
      </c>
      <c r="X25" s="125">
        <v>0</v>
      </c>
      <c r="Y25" s="125">
        <v>0</v>
      </c>
      <c r="Z25" s="125">
        <v>0</v>
      </c>
      <c r="AA25" s="125">
        <v>0</v>
      </c>
      <c r="AB25" s="125">
        <v>0</v>
      </c>
      <c r="AC25" s="125">
        <v>0</v>
      </c>
      <c r="AD25" s="125">
        <v>0</v>
      </c>
      <c r="AE25" s="125">
        <v>0</v>
      </c>
      <c r="AF25" s="125">
        <v>0</v>
      </c>
      <c r="AG25" s="125">
        <v>0</v>
      </c>
      <c r="AH25" s="125">
        <v>4574436</v>
      </c>
      <c r="AI25" s="125">
        <v>0</v>
      </c>
      <c r="AJ25" s="125">
        <v>0</v>
      </c>
      <c r="AK25" s="125">
        <v>0</v>
      </c>
    </row>
    <row r="26" spans="1:37" ht="31.5" x14ac:dyDescent="0.2">
      <c r="A26" s="123" t="s">
        <v>326</v>
      </c>
      <c r="B26" s="124" t="s">
        <v>327</v>
      </c>
      <c r="C26" s="125">
        <v>3778583</v>
      </c>
      <c r="D26" s="125">
        <v>0</v>
      </c>
      <c r="E26" s="125">
        <v>0</v>
      </c>
      <c r="F26" s="125">
        <v>0</v>
      </c>
      <c r="G26" s="125">
        <v>0</v>
      </c>
      <c r="H26" s="125">
        <v>1200000</v>
      </c>
      <c r="I26" s="125">
        <v>178583</v>
      </c>
      <c r="J26" s="125">
        <v>0</v>
      </c>
      <c r="K26" s="125">
        <v>0</v>
      </c>
      <c r="L26" s="125">
        <v>0</v>
      </c>
      <c r="M26" s="125">
        <v>0</v>
      </c>
      <c r="N26" s="125">
        <v>0</v>
      </c>
      <c r="O26" s="125">
        <v>0</v>
      </c>
      <c r="P26" s="125">
        <v>0</v>
      </c>
      <c r="Q26" s="125">
        <v>0</v>
      </c>
      <c r="R26" s="125">
        <v>0</v>
      </c>
      <c r="S26" s="125">
        <v>0</v>
      </c>
      <c r="T26" s="125">
        <v>1200000</v>
      </c>
      <c r="U26" s="125">
        <v>0</v>
      </c>
      <c r="V26" s="125">
        <v>0</v>
      </c>
      <c r="W26" s="125">
        <v>0</v>
      </c>
      <c r="X26" s="125">
        <v>0</v>
      </c>
      <c r="Y26" s="125">
        <v>0</v>
      </c>
      <c r="Z26" s="125">
        <v>0</v>
      </c>
      <c r="AA26" s="125">
        <v>0</v>
      </c>
      <c r="AB26" s="125">
        <v>0</v>
      </c>
      <c r="AC26" s="125">
        <v>0</v>
      </c>
      <c r="AD26" s="125">
        <v>0</v>
      </c>
      <c r="AE26" s="125">
        <v>0</v>
      </c>
      <c r="AF26" s="125">
        <v>0</v>
      </c>
      <c r="AG26" s="125">
        <v>0</v>
      </c>
      <c r="AH26" s="125">
        <v>1200000</v>
      </c>
      <c r="AI26" s="125">
        <v>0</v>
      </c>
      <c r="AJ26" s="125">
        <v>0</v>
      </c>
      <c r="AK26" s="125">
        <v>0</v>
      </c>
    </row>
    <row r="27" spans="1:37" ht="31.5" x14ac:dyDescent="0.2">
      <c r="A27" s="123" t="s">
        <v>328</v>
      </c>
      <c r="B27" s="124" t="s">
        <v>329</v>
      </c>
      <c r="C27" s="125">
        <v>9677758</v>
      </c>
      <c r="D27" s="125">
        <v>0</v>
      </c>
      <c r="E27" s="125">
        <v>0</v>
      </c>
      <c r="F27" s="125">
        <v>0</v>
      </c>
      <c r="G27" s="125">
        <v>0</v>
      </c>
      <c r="H27" s="125">
        <v>3110047</v>
      </c>
      <c r="I27" s="125">
        <v>347617</v>
      </c>
      <c r="J27" s="125">
        <v>0</v>
      </c>
      <c r="K27" s="125">
        <v>0</v>
      </c>
      <c r="L27" s="125">
        <v>0</v>
      </c>
      <c r="M27" s="125">
        <v>0</v>
      </c>
      <c r="N27" s="125">
        <v>0</v>
      </c>
      <c r="O27" s="125">
        <v>0</v>
      </c>
      <c r="P27" s="125">
        <v>0</v>
      </c>
      <c r="Q27" s="125">
        <v>0</v>
      </c>
      <c r="R27" s="125">
        <v>0</v>
      </c>
      <c r="S27" s="125">
        <v>0</v>
      </c>
      <c r="T27" s="125">
        <v>3110047</v>
      </c>
      <c r="U27" s="125">
        <v>0</v>
      </c>
      <c r="V27" s="125">
        <v>0</v>
      </c>
      <c r="W27" s="125">
        <v>0</v>
      </c>
      <c r="X27" s="125">
        <v>0</v>
      </c>
      <c r="Y27" s="125">
        <v>0</v>
      </c>
      <c r="Z27" s="125">
        <v>0</v>
      </c>
      <c r="AA27" s="125">
        <v>0</v>
      </c>
      <c r="AB27" s="125">
        <v>0</v>
      </c>
      <c r="AC27" s="125">
        <v>0</v>
      </c>
      <c r="AD27" s="125">
        <v>0</v>
      </c>
      <c r="AE27" s="125">
        <v>0</v>
      </c>
      <c r="AF27" s="125">
        <v>0</v>
      </c>
      <c r="AG27" s="125">
        <v>0</v>
      </c>
      <c r="AH27" s="125">
        <v>3110047</v>
      </c>
      <c r="AI27" s="125">
        <v>0</v>
      </c>
      <c r="AJ27" s="125">
        <v>0</v>
      </c>
      <c r="AK27" s="125">
        <v>0</v>
      </c>
    </row>
    <row r="28" spans="1:37" ht="31.5" x14ac:dyDescent="0.2">
      <c r="A28" s="123" t="s">
        <v>330</v>
      </c>
      <c r="B28" s="124" t="s">
        <v>178</v>
      </c>
      <c r="C28" s="125">
        <v>4725039</v>
      </c>
      <c r="D28" s="125">
        <v>0</v>
      </c>
      <c r="E28" s="125">
        <v>0</v>
      </c>
      <c r="F28" s="125">
        <v>0</v>
      </c>
      <c r="G28" s="125">
        <v>0</v>
      </c>
      <c r="H28" s="125">
        <v>40971</v>
      </c>
      <c r="I28" s="125">
        <v>2126</v>
      </c>
      <c r="J28" s="125">
        <v>0</v>
      </c>
      <c r="K28" s="125">
        <v>0</v>
      </c>
      <c r="L28" s="125">
        <v>1150000</v>
      </c>
      <c r="M28" s="125">
        <v>1150000</v>
      </c>
      <c r="N28" s="125">
        <v>0</v>
      </c>
      <c r="O28" s="125">
        <v>0</v>
      </c>
      <c r="P28" s="125">
        <v>0</v>
      </c>
      <c r="Q28" s="125">
        <v>0</v>
      </c>
      <c r="R28" s="125">
        <v>0</v>
      </c>
      <c r="S28" s="125">
        <v>0</v>
      </c>
      <c r="T28" s="125">
        <v>1190971</v>
      </c>
      <c r="U28" s="125">
        <v>0</v>
      </c>
      <c r="V28" s="125">
        <v>0</v>
      </c>
      <c r="W28" s="125">
        <v>0</v>
      </c>
      <c r="X28" s="125">
        <v>0</v>
      </c>
      <c r="Y28" s="125">
        <v>0</v>
      </c>
      <c r="Z28" s="125">
        <v>0</v>
      </c>
      <c r="AA28" s="125">
        <v>0</v>
      </c>
      <c r="AB28" s="125">
        <v>0</v>
      </c>
      <c r="AC28" s="125">
        <v>0</v>
      </c>
      <c r="AD28" s="125">
        <v>0</v>
      </c>
      <c r="AE28" s="125">
        <v>0</v>
      </c>
      <c r="AF28" s="125">
        <v>0</v>
      </c>
      <c r="AG28" s="125">
        <v>0</v>
      </c>
      <c r="AH28" s="125">
        <v>1190971</v>
      </c>
      <c r="AI28" s="125">
        <v>0</v>
      </c>
      <c r="AJ28" s="125">
        <v>0</v>
      </c>
      <c r="AK28" s="125">
        <v>0</v>
      </c>
    </row>
    <row r="29" spans="1:37" ht="31.5" x14ac:dyDescent="0.2">
      <c r="A29" s="123" t="s">
        <v>331</v>
      </c>
      <c r="B29" s="124" t="s">
        <v>179</v>
      </c>
      <c r="C29" s="125">
        <v>3450000</v>
      </c>
      <c r="D29" s="125">
        <v>0</v>
      </c>
      <c r="E29" s="125">
        <v>0</v>
      </c>
      <c r="F29" s="125">
        <v>0</v>
      </c>
      <c r="G29" s="125">
        <v>0</v>
      </c>
      <c r="H29" s="125">
        <v>0</v>
      </c>
      <c r="I29" s="125">
        <v>0</v>
      </c>
      <c r="J29" s="125">
        <v>0</v>
      </c>
      <c r="K29" s="125">
        <v>0</v>
      </c>
      <c r="L29" s="125">
        <v>0</v>
      </c>
      <c r="M29" s="125">
        <v>0</v>
      </c>
      <c r="N29" s="125">
        <v>0</v>
      </c>
      <c r="O29" s="125">
        <v>0</v>
      </c>
      <c r="P29" s="125">
        <v>0</v>
      </c>
      <c r="Q29" s="125">
        <v>0</v>
      </c>
      <c r="R29" s="125">
        <v>0</v>
      </c>
      <c r="S29" s="125">
        <v>1150000</v>
      </c>
      <c r="T29" s="125">
        <v>1150000</v>
      </c>
      <c r="U29" s="125">
        <v>0</v>
      </c>
      <c r="V29" s="125">
        <v>0</v>
      </c>
      <c r="W29" s="125">
        <v>0</v>
      </c>
      <c r="X29" s="125">
        <v>0</v>
      </c>
      <c r="Y29" s="125">
        <v>0</v>
      </c>
      <c r="Z29" s="125">
        <v>0</v>
      </c>
      <c r="AA29" s="125">
        <v>0</v>
      </c>
      <c r="AB29" s="125">
        <v>0</v>
      </c>
      <c r="AC29" s="125">
        <v>0</v>
      </c>
      <c r="AD29" s="125">
        <v>0</v>
      </c>
      <c r="AE29" s="125">
        <v>0</v>
      </c>
      <c r="AF29" s="125">
        <v>0</v>
      </c>
      <c r="AG29" s="125">
        <v>0</v>
      </c>
      <c r="AH29" s="125">
        <v>1150000</v>
      </c>
      <c r="AI29" s="125">
        <v>0</v>
      </c>
      <c r="AJ29" s="125">
        <v>0</v>
      </c>
      <c r="AK29" s="125">
        <v>0</v>
      </c>
    </row>
    <row r="30" spans="1:37" ht="31.5" x14ac:dyDescent="0.2">
      <c r="A30" s="123" t="s">
        <v>332</v>
      </c>
      <c r="B30" s="124" t="s">
        <v>180</v>
      </c>
      <c r="C30" s="125">
        <v>1683000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25">
        <v>561000</v>
      </c>
      <c r="K30" s="125">
        <v>0</v>
      </c>
      <c r="L30" s="125">
        <v>0</v>
      </c>
      <c r="M30" s="125">
        <v>0</v>
      </c>
      <c r="N30" s="125">
        <v>0</v>
      </c>
      <c r="O30" s="125">
        <v>0</v>
      </c>
      <c r="P30" s="125">
        <v>0</v>
      </c>
      <c r="Q30" s="125">
        <v>0</v>
      </c>
      <c r="R30" s="125">
        <v>0</v>
      </c>
      <c r="S30" s="125">
        <v>0</v>
      </c>
      <c r="T30" s="125">
        <v>561000</v>
      </c>
      <c r="U30" s="125">
        <v>0</v>
      </c>
      <c r="V30" s="125">
        <v>0</v>
      </c>
      <c r="W30" s="125">
        <v>0</v>
      </c>
      <c r="X30" s="125">
        <v>0</v>
      </c>
      <c r="Y30" s="125">
        <v>0</v>
      </c>
      <c r="Z30" s="125">
        <v>0</v>
      </c>
      <c r="AA30" s="125">
        <v>0</v>
      </c>
      <c r="AB30" s="125">
        <v>0</v>
      </c>
      <c r="AC30" s="125">
        <v>0</v>
      </c>
      <c r="AD30" s="125">
        <v>0</v>
      </c>
      <c r="AE30" s="125">
        <v>0</v>
      </c>
      <c r="AF30" s="125">
        <v>0</v>
      </c>
      <c r="AG30" s="125">
        <v>0</v>
      </c>
      <c r="AH30" s="125">
        <v>561000</v>
      </c>
      <c r="AI30" s="125">
        <v>0</v>
      </c>
      <c r="AJ30" s="125">
        <v>0</v>
      </c>
      <c r="AK30" s="125">
        <v>0</v>
      </c>
    </row>
    <row r="31" spans="1:37" ht="31.5" x14ac:dyDescent="0.2">
      <c r="A31" s="123" t="s">
        <v>333</v>
      </c>
      <c r="B31" s="124" t="s">
        <v>181</v>
      </c>
      <c r="C31" s="125">
        <v>66391359</v>
      </c>
      <c r="D31" s="125">
        <v>6617802</v>
      </c>
      <c r="E31" s="125">
        <v>0</v>
      </c>
      <c r="F31" s="125">
        <v>6617802</v>
      </c>
      <c r="G31" s="125">
        <v>1283834</v>
      </c>
      <c r="H31" s="125">
        <v>5833381</v>
      </c>
      <c r="I31" s="125">
        <v>964986</v>
      </c>
      <c r="J31" s="125">
        <v>0</v>
      </c>
      <c r="K31" s="125">
        <v>0</v>
      </c>
      <c r="L31" s="125">
        <v>0</v>
      </c>
      <c r="M31" s="125">
        <v>0</v>
      </c>
      <c r="N31" s="125">
        <v>0</v>
      </c>
      <c r="O31" s="125">
        <v>0</v>
      </c>
      <c r="P31" s="125">
        <v>0</v>
      </c>
      <c r="Q31" s="125">
        <v>0</v>
      </c>
      <c r="R31" s="125">
        <v>0</v>
      </c>
      <c r="S31" s="125">
        <v>0</v>
      </c>
      <c r="T31" s="125">
        <v>13735017</v>
      </c>
      <c r="U31" s="125">
        <v>0</v>
      </c>
      <c r="V31" s="125">
        <v>0</v>
      </c>
      <c r="W31" s="125">
        <v>0</v>
      </c>
      <c r="X31" s="125">
        <v>0</v>
      </c>
      <c r="Y31" s="125">
        <v>4620254</v>
      </c>
      <c r="Z31" s="125">
        <v>1247586</v>
      </c>
      <c r="AA31" s="125">
        <v>0</v>
      </c>
      <c r="AB31" s="125">
        <v>0</v>
      </c>
      <c r="AC31" s="125">
        <v>5867840</v>
      </c>
      <c r="AD31" s="125">
        <v>0</v>
      </c>
      <c r="AE31" s="125">
        <v>0</v>
      </c>
      <c r="AF31" s="125">
        <v>0</v>
      </c>
      <c r="AG31" s="125">
        <v>5867840</v>
      </c>
      <c r="AH31" s="125">
        <v>13735017</v>
      </c>
      <c r="AI31" s="125">
        <v>0</v>
      </c>
      <c r="AJ31" s="125">
        <v>0</v>
      </c>
      <c r="AK31" s="125">
        <v>0</v>
      </c>
    </row>
    <row r="32" spans="1:37" ht="15.75" x14ac:dyDescent="0.2">
      <c r="A32" s="123" t="s">
        <v>334</v>
      </c>
      <c r="B32" s="124" t="s">
        <v>182</v>
      </c>
      <c r="C32" s="125">
        <v>13412713</v>
      </c>
      <c r="D32" s="125">
        <v>2922931</v>
      </c>
      <c r="E32" s="125">
        <v>0</v>
      </c>
      <c r="F32" s="125">
        <v>2922931</v>
      </c>
      <c r="G32" s="125">
        <v>568663</v>
      </c>
      <c r="H32" s="125">
        <v>5000</v>
      </c>
      <c r="I32" s="125">
        <v>0</v>
      </c>
      <c r="J32" s="125">
        <v>0</v>
      </c>
      <c r="K32" s="125">
        <v>0</v>
      </c>
      <c r="L32" s="125">
        <v>0</v>
      </c>
      <c r="M32" s="125">
        <v>0</v>
      </c>
      <c r="N32" s="125">
        <v>0</v>
      </c>
      <c r="O32" s="125">
        <v>0</v>
      </c>
      <c r="P32" s="125">
        <v>0</v>
      </c>
      <c r="Q32" s="125">
        <v>0</v>
      </c>
      <c r="R32" s="125">
        <v>0</v>
      </c>
      <c r="S32" s="125">
        <v>0</v>
      </c>
      <c r="T32" s="125">
        <v>3496594</v>
      </c>
      <c r="U32" s="125">
        <v>0</v>
      </c>
      <c r="V32" s="125">
        <v>0</v>
      </c>
      <c r="W32" s="125">
        <v>0</v>
      </c>
      <c r="X32" s="125">
        <v>0</v>
      </c>
      <c r="Y32" s="125">
        <v>0</v>
      </c>
      <c r="Z32" s="125">
        <v>0</v>
      </c>
      <c r="AA32" s="125">
        <v>0</v>
      </c>
      <c r="AB32" s="125">
        <v>0</v>
      </c>
      <c r="AC32" s="125">
        <v>0</v>
      </c>
      <c r="AD32" s="125">
        <v>0</v>
      </c>
      <c r="AE32" s="125">
        <v>0</v>
      </c>
      <c r="AF32" s="125">
        <v>0</v>
      </c>
      <c r="AG32" s="125">
        <v>0</v>
      </c>
      <c r="AH32" s="125">
        <v>3496594</v>
      </c>
      <c r="AI32" s="125">
        <v>0</v>
      </c>
      <c r="AJ32" s="125">
        <v>0</v>
      </c>
      <c r="AK32" s="125">
        <v>0</v>
      </c>
    </row>
    <row r="33" spans="1:37" ht="31.5" x14ac:dyDescent="0.2">
      <c r="A33" s="123" t="s">
        <v>335</v>
      </c>
      <c r="B33" s="124" t="s">
        <v>183</v>
      </c>
      <c r="C33" s="125">
        <v>23311175</v>
      </c>
      <c r="D33" s="125">
        <v>2972977</v>
      </c>
      <c r="E33" s="125">
        <v>0</v>
      </c>
      <c r="F33" s="125">
        <v>2972977</v>
      </c>
      <c r="G33" s="125">
        <v>582522</v>
      </c>
      <c r="H33" s="125">
        <v>3039635</v>
      </c>
      <c r="I33" s="125">
        <v>552764</v>
      </c>
      <c r="J33" s="125">
        <v>0</v>
      </c>
      <c r="K33" s="125">
        <v>0</v>
      </c>
      <c r="L33" s="125">
        <v>0</v>
      </c>
      <c r="M33" s="125">
        <v>0</v>
      </c>
      <c r="N33" s="125">
        <v>0</v>
      </c>
      <c r="O33" s="125">
        <v>0</v>
      </c>
      <c r="P33" s="125">
        <v>0</v>
      </c>
      <c r="Q33" s="125">
        <v>0</v>
      </c>
      <c r="R33" s="125">
        <v>0</v>
      </c>
      <c r="S33" s="125">
        <v>0</v>
      </c>
      <c r="T33" s="125">
        <v>6595134</v>
      </c>
      <c r="U33" s="125">
        <v>0</v>
      </c>
      <c r="V33" s="125">
        <v>0</v>
      </c>
      <c r="W33" s="125">
        <v>0</v>
      </c>
      <c r="X33" s="125">
        <v>0</v>
      </c>
      <c r="Y33" s="125">
        <v>0</v>
      </c>
      <c r="Z33" s="125">
        <v>0</v>
      </c>
      <c r="AA33" s="125">
        <v>0</v>
      </c>
      <c r="AB33" s="125">
        <v>0</v>
      </c>
      <c r="AC33" s="125">
        <v>16</v>
      </c>
      <c r="AD33" s="125">
        <v>0</v>
      </c>
      <c r="AE33" s="125">
        <v>0</v>
      </c>
      <c r="AF33" s="125">
        <v>0</v>
      </c>
      <c r="AG33" s="125">
        <v>16</v>
      </c>
      <c r="AH33" s="125">
        <v>6595134</v>
      </c>
      <c r="AI33" s="125">
        <v>0</v>
      </c>
      <c r="AJ33" s="125">
        <v>0</v>
      </c>
      <c r="AK33" s="125">
        <v>0</v>
      </c>
    </row>
    <row r="34" spans="1:37" ht="31.5" x14ac:dyDescent="0.2">
      <c r="A34" s="123" t="s">
        <v>336</v>
      </c>
      <c r="B34" s="124" t="s">
        <v>184</v>
      </c>
      <c r="C34" s="125">
        <v>8851390</v>
      </c>
      <c r="D34" s="125">
        <v>0</v>
      </c>
      <c r="E34" s="125">
        <v>0</v>
      </c>
      <c r="F34" s="125">
        <v>0</v>
      </c>
      <c r="G34" s="125">
        <v>0</v>
      </c>
      <c r="H34" s="125">
        <v>1692683</v>
      </c>
      <c r="I34" s="125">
        <v>359861</v>
      </c>
      <c r="J34" s="125">
        <v>722120</v>
      </c>
      <c r="K34" s="125">
        <v>0</v>
      </c>
      <c r="L34" s="125">
        <v>0</v>
      </c>
      <c r="M34" s="125">
        <v>100000</v>
      </c>
      <c r="N34" s="125">
        <v>0</v>
      </c>
      <c r="O34" s="125">
        <v>0</v>
      </c>
      <c r="P34" s="125">
        <v>0</v>
      </c>
      <c r="Q34" s="125">
        <v>0</v>
      </c>
      <c r="R34" s="125">
        <v>0</v>
      </c>
      <c r="S34" s="125">
        <v>0</v>
      </c>
      <c r="T34" s="125">
        <v>2514803</v>
      </c>
      <c r="U34" s="125">
        <v>0</v>
      </c>
      <c r="V34" s="125">
        <v>0</v>
      </c>
      <c r="W34" s="125">
        <v>0</v>
      </c>
      <c r="X34" s="125">
        <v>0</v>
      </c>
      <c r="Y34" s="125">
        <v>0</v>
      </c>
      <c r="Z34" s="125">
        <v>0</v>
      </c>
      <c r="AA34" s="125">
        <v>0</v>
      </c>
      <c r="AB34" s="125">
        <v>0</v>
      </c>
      <c r="AC34" s="125">
        <v>0</v>
      </c>
      <c r="AD34" s="125">
        <v>0</v>
      </c>
      <c r="AE34" s="125">
        <v>112500</v>
      </c>
      <c r="AF34" s="125">
        <v>0</v>
      </c>
      <c r="AG34" s="125">
        <v>112500</v>
      </c>
      <c r="AH34" s="125">
        <v>2514803</v>
      </c>
      <c r="AI34" s="125">
        <v>0</v>
      </c>
      <c r="AJ34" s="125">
        <v>722120</v>
      </c>
      <c r="AK34" s="125">
        <v>0</v>
      </c>
    </row>
    <row r="35" spans="1:37" ht="31.5" x14ac:dyDescent="0.2">
      <c r="A35" s="123" t="s">
        <v>337</v>
      </c>
      <c r="B35" s="124" t="s">
        <v>188</v>
      </c>
      <c r="C35" s="125">
        <v>364898798</v>
      </c>
      <c r="D35" s="125">
        <v>0</v>
      </c>
      <c r="E35" s="125">
        <v>0</v>
      </c>
      <c r="F35" s="125">
        <v>0</v>
      </c>
      <c r="G35" s="125">
        <v>0</v>
      </c>
      <c r="H35" s="125">
        <v>0</v>
      </c>
      <c r="I35" s="125">
        <v>0</v>
      </c>
      <c r="J35" s="125">
        <v>0</v>
      </c>
      <c r="K35" s="125">
        <v>0</v>
      </c>
      <c r="L35" s="125">
        <v>0</v>
      </c>
      <c r="M35" s="125">
        <v>0</v>
      </c>
      <c r="N35" s="125">
        <v>0</v>
      </c>
      <c r="O35" s="125">
        <v>0</v>
      </c>
      <c r="P35" s="125">
        <v>0</v>
      </c>
      <c r="Q35" s="125">
        <v>0</v>
      </c>
      <c r="R35" s="125">
        <v>0</v>
      </c>
      <c r="S35" s="125">
        <v>0</v>
      </c>
      <c r="T35" s="125">
        <v>0</v>
      </c>
      <c r="U35" s="125">
        <v>0</v>
      </c>
      <c r="V35" s="125">
        <v>0</v>
      </c>
      <c r="W35" s="125">
        <v>0</v>
      </c>
      <c r="X35" s="125">
        <v>182449399</v>
      </c>
      <c r="Y35" s="125">
        <v>0</v>
      </c>
      <c r="Z35" s="125">
        <v>0</v>
      </c>
      <c r="AA35" s="125">
        <v>0</v>
      </c>
      <c r="AB35" s="125">
        <v>0</v>
      </c>
      <c r="AC35" s="125">
        <v>0</v>
      </c>
      <c r="AD35" s="125">
        <v>0</v>
      </c>
      <c r="AE35" s="125">
        <v>0</v>
      </c>
      <c r="AF35" s="125">
        <v>0</v>
      </c>
      <c r="AG35" s="125">
        <v>182449399</v>
      </c>
      <c r="AH35" s="125">
        <v>0</v>
      </c>
      <c r="AI35" s="125">
        <v>0</v>
      </c>
      <c r="AJ35" s="125">
        <v>0</v>
      </c>
      <c r="AK35" s="125">
        <v>0</v>
      </c>
    </row>
    <row r="36" spans="1:37" ht="31.5" x14ac:dyDescent="0.2">
      <c r="A36" s="123" t="s">
        <v>338</v>
      </c>
      <c r="B36" s="124" t="s">
        <v>339</v>
      </c>
      <c r="C36" s="125">
        <v>1546265338</v>
      </c>
      <c r="D36" s="125">
        <v>50725200</v>
      </c>
      <c r="E36" s="125">
        <v>15612006</v>
      </c>
      <c r="F36" s="125">
        <v>66337206</v>
      </c>
      <c r="G36" s="125">
        <v>12561638</v>
      </c>
      <c r="H36" s="125">
        <v>107278384</v>
      </c>
      <c r="I36" s="125">
        <v>15149763</v>
      </c>
      <c r="J36" s="125">
        <v>1283120</v>
      </c>
      <c r="K36" s="125">
        <v>0</v>
      </c>
      <c r="L36" s="125">
        <v>1150000</v>
      </c>
      <c r="M36" s="125">
        <v>1592002</v>
      </c>
      <c r="N36" s="125">
        <v>26513331</v>
      </c>
      <c r="O36" s="125">
        <v>0</v>
      </c>
      <c r="P36" s="125">
        <v>1023538</v>
      </c>
      <c r="Q36" s="125">
        <v>6347354</v>
      </c>
      <c r="R36" s="125">
        <v>32785971</v>
      </c>
      <c r="S36" s="125">
        <v>1150000</v>
      </c>
      <c r="T36" s="125">
        <v>249159650</v>
      </c>
      <c r="U36" s="125">
        <v>67484363</v>
      </c>
      <c r="V36" s="125">
        <v>87643357</v>
      </c>
      <c r="W36" s="125">
        <v>14997944</v>
      </c>
      <c r="X36" s="125">
        <v>182449399</v>
      </c>
      <c r="Y36" s="125">
        <v>4620254</v>
      </c>
      <c r="Z36" s="125">
        <v>4363982</v>
      </c>
      <c r="AA36" s="125">
        <v>0</v>
      </c>
      <c r="AB36" s="125">
        <v>0</v>
      </c>
      <c r="AC36" s="125">
        <v>22610709</v>
      </c>
      <c r="AD36" s="125">
        <v>7466992</v>
      </c>
      <c r="AE36" s="125">
        <v>112500</v>
      </c>
      <c r="AF36" s="125">
        <v>0</v>
      </c>
      <c r="AG36" s="125">
        <v>315280901</v>
      </c>
      <c r="AH36" s="125">
        <v>249501652</v>
      </c>
      <c r="AI36" s="125">
        <v>342002</v>
      </c>
      <c r="AJ36" s="125">
        <v>722120</v>
      </c>
      <c r="AK36" s="125">
        <v>0</v>
      </c>
    </row>
    <row r="37" spans="1:37" ht="15.75" x14ac:dyDescent="0.2">
      <c r="A37" s="123" t="s">
        <v>340</v>
      </c>
      <c r="B37" s="124" t="s">
        <v>341</v>
      </c>
      <c r="C37" s="125">
        <v>1753184226</v>
      </c>
      <c r="D37" s="125">
        <v>50725200</v>
      </c>
      <c r="E37" s="125">
        <v>15612006</v>
      </c>
      <c r="F37" s="125">
        <v>66337206</v>
      </c>
      <c r="G37" s="125">
        <v>12561638</v>
      </c>
      <c r="H37" s="125">
        <v>107278384</v>
      </c>
      <c r="I37" s="125">
        <v>15149763</v>
      </c>
      <c r="J37" s="125">
        <v>1283120</v>
      </c>
      <c r="K37" s="125">
        <v>47154566</v>
      </c>
      <c r="L37" s="125">
        <v>1150000</v>
      </c>
      <c r="M37" s="125">
        <v>48746568</v>
      </c>
      <c r="N37" s="125">
        <v>26513331</v>
      </c>
      <c r="O37" s="125">
        <v>0</v>
      </c>
      <c r="P37" s="125">
        <v>1023538</v>
      </c>
      <c r="Q37" s="125">
        <v>6347354</v>
      </c>
      <c r="R37" s="125">
        <v>32785971</v>
      </c>
      <c r="S37" s="125">
        <v>2612342</v>
      </c>
      <c r="T37" s="125">
        <v>297776558</v>
      </c>
      <c r="U37" s="125">
        <v>67484363</v>
      </c>
      <c r="V37" s="125">
        <v>90460244</v>
      </c>
      <c r="W37" s="125">
        <v>19137856</v>
      </c>
      <c r="X37" s="125">
        <v>182449399</v>
      </c>
      <c r="Y37" s="125">
        <v>4620254</v>
      </c>
      <c r="Z37" s="125">
        <v>4363982</v>
      </c>
      <c r="AA37" s="125">
        <v>0</v>
      </c>
      <c r="AB37" s="125">
        <v>0</v>
      </c>
      <c r="AC37" s="125">
        <v>22610709</v>
      </c>
      <c r="AD37" s="125">
        <v>7466992</v>
      </c>
      <c r="AE37" s="125">
        <v>112500</v>
      </c>
      <c r="AF37" s="125">
        <v>0</v>
      </c>
      <c r="AG37" s="125">
        <v>322237700</v>
      </c>
      <c r="AH37" s="125">
        <v>298118560</v>
      </c>
      <c r="AI37" s="125">
        <v>342002</v>
      </c>
      <c r="AJ37" s="125">
        <v>722120</v>
      </c>
      <c r="AK37" s="125">
        <v>0</v>
      </c>
    </row>
  </sheetData>
  <mergeCells count="1">
    <mergeCell ref="A1:AK1"/>
  </mergeCells>
  <pageMargins left="0.75" right="0.75" top="0.71302083333333333" bottom="1" header="0.5" footer="0.5"/>
  <pageSetup paperSize="8" scale="37" orientation="landscape" r:id="rId1"/>
  <headerFooter alignWithMargins="0">
    <oddHeader>&amp;C
&amp;"Times New Roman,Félkövér"&amp;12Mátraszentimre Községi Önkormányzat 2019. évi zárszámadása
&amp;R&amp;"Times New Roman,Félkövér"11.4. melléklet a  5/2020. (VII.6.)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7"/>
  <sheetViews>
    <sheetView view="pageLayout" zoomScaleNormal="100" workbookViewId="0">
      <selection activeCell="G5" sqref="G5"/>
    </sheetView>
  </sheetViews>
  <sheetFormatPr defaultRowHeight="12.75" x14ac:dyDescent="0.2"/>
  <cols>
    <col min="1" max="1" width="3.28515625" bestFit="1" customWidth="1"/>
    <col min="2" max="2" width="25.28515625" customWidth="1"/>
    <col min="3" max="3" width="12.42578125" customWidth="1"/>
    <col min="4" max="4" width="12.140625" customWidth="1"/>
    <col min="5" max="5" width="14" customWidth="1"/>
    <col min="6" max="6" width="12.5703125" customWidth="1"/>
    <col min="7" max="7" width="15.85546875" customWidth="1"/>
    <col min="8" max="8" width="13.7109375" customWidth="1"/>
    <col min="9" max="9" width="13" customWidth="1"/>
  </cols>
  <sheetData>
    <row r="1" spans="1:9" ht="15.75" x14ac:dyDescent="0.25">
      <c r="A1" s="183" t="s">
        <v>342</v>
      </c>
      <c r="B1" s="184"/>
      <c r="C1" s="184"/>
      <c r="D1" s="184"/>
      <c r="E1" s="184"/>
      <c r="F1" s="184"/>
      <c r="G1" s="184"/>
      <c r="H1" s="184"/>
      <c r="I1" s="184"/>
    </row>
    <row r="2" spans="1:9" ht="126" x14ac:dyDescent="0.2">
      <c r="A2" s="157" t="s">
        <v>9</v>
      </c>
      <c r="B2" s="157" t="s">
        <v>10</v>
      </c>
      <c r="C2" s="157" t="s">
        <v>343</v>
      </c>
      <c r="D2" s="157" t="s">
        <v>344</v>
      </c>
      <c r="E2" s="157" t="s">
        <v>345</v>
      </c>
      <c r="F2" s="157" t="s">
        <v>346</v>
      </c>
      <c r="G2" s="157" t="s">
        <v>347</v>
      </c>
      <c r="H2" s="157" t="s">
        <v>348</v>
      </c>
      <c r="I2" s="157" t="s">
        <v>349</v>
      </c>
    </row>
    <row r="3" spans="1:9" ht="15.75" x14ac:dyDescent="0.2">
      <c r="A3" s="157">
        <v>1</v>
      </c>
      <c r="B3" s="157">
        <v>2</v>
      </c>
      <c r="C3" s="157">
        <v>3</v>
      </c>
      <c r="D3" s="157">
        <v>4</v>
      </c>
      <c r="E3" s="157">
        <v>5</v>
      </c>
      <c r="F3" s="157">
        <v>6</v>
      </c>
      <c r="G3" s="157">
        <v>7</v>
      </c>
      <c r="H3" s="157">
        <v>8</v>
      </c>
      <c r="I3" s="157">
        <v>9</v>
      </c>
    </row>
    <row r="4" spans="1:9" ht="48.75" customHeight="1" x14ac:dyDescent="0.2">
      <c r="A4" s="123" t="s">
        <v>2</v>
      </c>
      <c r="B4" s="124" t="s">
        <v>350</v>
      </c>
      <c r="C4" s="125">
        <v>0</v>
      </c>
      <c r="D4" s="125">
        <v>4310047</v>
      </c>
      <c r="E4" s="125">
        <v>0</v>
      </c>
      <c r="F4" s="125">
        <v>4574436</v>
      </c>
      <c r="G4" s="125">
        <v>0</v>
      </c>
      <c r="H4" s="125">
        <v>0</v>
      </c>
      <c r="I4" s="125">
        <v>8884483</v>
      </c>
    </row>
    <row r="5" spans="1:9" ht="78.75" x14ac:dyDescent="0.2">
      <c r="A5" s="123" t="s">
        <v>113</v>
      </c>
      <c r="B5" s="124" t="s">
        <v>351</v>
      </c>
      <c r="C5" s="125">
        <v>1800000</v>
      </c>
      <c r="D5" s="125">
        <v>1200000</v>
      </c>
      <c r="E5" s="125">
        <v>0</v>
      </c>
      <c r="F5" s="125">
        <v>600000</v>
      </c>
      <c r="G5" s="125">
        <v>0</v>
      </c>
      <c r="H5" s="125">
        <v>0</v>
      </c>
      <c r="I5" s="125">
        <v>1800000</v>
      </c>
    </row>
    <row r="6" spans="1:9" ht="85.5" x14ac:dyDescent="0.2">
      <c r="A6" s="150" t="s">
        <v>20</v>
      </c>
      <c r="B6" s="165" t="s">
        <v>352</v>
      </c>
      <c r="C6" s="127">
        <v>0</v>
      </c>
      <c r="D6" s="127">
        <v>3110047</v>
      </c>
      <c r="E6" s="127">
        <v>0</v>
      </c>
      <c r="F6" s="127">
        <v>0</v>
      </c>
      <c r="G6" s="127">
        <v>0</v>
      </c>
      <c r="H6" s="127">
        <v>0</v>
      </c>
      <c r="I6" s="127">
        <v>3110047</v>
      </c>
    </row>
    <row r="7" spans="1:9" ht="85.5" x14ac:dyDescent="0.2">
      <c r="A7" s="150" t="s">
        <v>32</v>
      </c>
      <c r="B7" s="165" t="s">
        <v>353</v>
      </c>
      <c r="C7" s="127">
        <v>0</v>
      </c>
      <c r="D7" s="127">
        <v>0</v>
      </c>
      <c r="E7" s="127">
        <v>0</v>
      </c>
      <c r="F7" s="127">
        <v>3974436</v>
      </c>
      <c r="G7" s="127">
        <v>0</v>
      </c>
      <c r="H7" s="127">
        <v>0</v>
      </c>
      <c r="I7" s="127">
        <v>3974436</v>
      </c>
    </row>
  </sheetData>
  <mergeCells count="1">
    <mergeCell ref="A1:I1"/>
  </mergeCells>
  <pageMargins left="0.75" right="0.75" top="0.96875" bottom="1" header="0.5" footer="0.5"/>
  <pageSetup paperSize="9" orientation="landscape" r:id="rId1"/>
  <headerFooter alignWithMargins="0">
    <oddHeader>&amp;C
&amp;"Times New Roman,Félkövér"&amp;12Mátraszentimre Községi Önkormányzat 2019. évi zárszámadása
&amp;R&amp;"Times New Roman,Félkövér"11.5. melléklet a  5/2020. (VII.6.)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"/>
  <sheetViews>
    <sheetView view="pageLayout" zoomScaleNormal="100" workbookViewId="0">
      <selection activeCell="B7" sqref="B7"/>
    </sheetView>
  </sheetViews>
  <sheetFormatPr defaultRowHeight="12.75" x14ac:dyDescent="0.2"/>
  <cols>
    <col min="1" max="1" width="8.140625" customWidth="1"/>
    <col min="2" max="2" width="50.42578125" customWidth="1"/>
    <col min="3" max="3" width="29.140625" customWidth="1"/>
  </cols>
  <sheetData>
    <row r="1" spans="1:3" ht="24" customHeight="1" x14ac:dyDescent="0.25">
      <c r="A1" s="173" t="s">
        <v>354</v>
      </c>
      <c r="B1" s="175"/>
      <c r="C1" s="175"/>
    </row>
    <row r="2" spans="1:3" ht="15.75" x14ac:dyDescent="0.2">
      <c r="A2" s="129"/>
      <c r="B2" s="129" t="s">
        <v>10</v>
      </c>
      <c r="C2" s="129" t="s">
        <v>189</v>
      </c>
    </row>
    <row r="3" spans="1:3" ht="15.75" x14ac:dyDescent="0.2">
      <c r="A3" s="129">
        <v>1</v>
      </c>
      <c r="B3" s="129">
        <v>2</v>
      </c>
      <c r="C3" s="129">
        <v>3</v>
      </c>
    </row>
    <row r="4" spans="1:3" ht="47.25" x14ac:dyDescent="0.2">
      <c r="A4" s="123" t="s">
        <v>3</v>
      </c>
      <c r="B4" s="124" t="s">
        <v>355</v>
      </c>
      <c r="C4" s="125">
        <v>15492297</v>
      </c>
    </row>
    <row r="5" spans="1:3" ht="63" x14ac:dyDescent="0.2">
      <c r="A5" s="123" t="s">
        <v>4</v>
      </c>
      <c r="B5" s="124" t="s">
        <v>356</v>
      </c>
      <c r="C5" s="125">
        <v>446088</v>
      </c>
    </row>
    <row r="6" spans="1:3" ht="31.5" x14ac:dyDescent="0.2">
      <c r="A6" s="123" t="s">
        <v>8</v>
      </c>
      <c r="B6" s="124" t="s">
        <v>357</v>
      </c>
      <c r="C6" s="125">
        <v>47154566</v>
      </c>
    </row>
    <row r="7" spans="1:3" ht="63" x14ac:dyDescent="0.2">
      <c r="A7" s="123" t="s">
        <v>1</v>
      </c>
      <c r="B7" s="124" t="s">
        <v>358</v>
      </c>
      <c r="C7" s="125">
        <v>1283120</v>
      </c>
    </row>
    <row r="8" spans="1:3" ht="110.25" x14ac:dyDescent="0.2">
      <c r="A8" s="123" t="s">
        <v>23</v>
      </c>
      <c r="B8" s="124" t="s">
        <v>359</v>
      </c>
      <c r="C8" s="125">
        <v>1792683</v>
      </c>
    </row>
    <row r="9" spans="1:3" ht="94.5" x14ac:dyDescent="0.2">
      <c r="A9" s="123" t="s">
        <v>154</v>
      </c>
      <c r="B9" s="124" t="s">
        <v>360</v>
      </c>
      <c r="C9" s="125">
        <v>13800297</v>
      </c>
    </row>
  </sheetData>
  <mergeCells count="1">
    <mergeCell ref="A1:C1"/>
  </mergeCells>
  <pageMargins left="0.75" right="0.75" top="1.34375" bottom="1" header="0.5" footer="0.5"/>
  <pageSetup paperSize="9" orientation="portrait" r:id="rId1"/>
  <headerFooter alignWithMargins="0">
    <oddHeader>&amp;C&amp;"Times New Roman,Félkövér"&amp;12
Mátraszentimre Községi Önkormányzat 2019. évi zárszámadása
&amp;R&amp;"Times New Roman,Félkövér"11.6. melléklet a  5/2020. (VII.6.)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0"/>
  <sheetViews>
    <sheetView view="pageLayout" zoomScaleNormal="100" workbookViewId="0">
      <selection activeCell="B20" sqref="B19:B20"/>
    </sheetView>
  </sheetViews>
  <sheetFormatPr defaultRowHeight="12.75" x14ac:dyDescent="0.2"/>
  <cols>
    <col min="1" max="1" width="8.140625" customWidth="1"/>
    <col min="2" max="2" width="41" customWidth="1"/>
    <col min="3" max="3" width="32.85546875" customWidth="1"/>
  </cols>
  <sheetData>
    <row r="1" spans="1:3" ht="43.5" customHeight="1" x14ac:dyDescent="0.25">
      <c r="A1" s="173" t="s">
        <v>361</v>
      </c>
      <c r="B1" s="175"/>
      <c r="C1" s="175"/>
    </row>
    <row r="2" spans="1:3" ht="28.5" customHeight="1" x14ac:dyDescent="0.2">
      <c r="A2" s="161"/>
      <c r="B2" s="161" t="s">
        <v>10</v>
      </c>
      <c r="C2" s="161" t="s">
        <v>189</v>
      </c>
    </row>
    <row r="3" spans="1:3" ht="15.75" x14ac:dyDescent="0.2">
      <c r="A3" s="161">
        <v>1</v>
      </c>
      <c r="B3" s="161">
        <v>2</v>
      </c>
      <c r="C3" s="161">
        <v>3</v>
      </c>
    </row>
    <row r="4" spans="1:3" ht="63" x14ac:dyDescent="0.2">
      <c r="A4" s="123" t="s">
        <v>3</v>
      </c>
      <c r="B4" s="124" t="s">
        <v>362</v>
      </c>
      <c r="C4" s="125">
        <v>276800</v>
      </c>
    </row>
    <row r="5" spans="1:3" ht="47.25" x14ac:dyDescent="0.2">
      <c r="A5" s="123" t="s">
        <v>113</v>
      </c>
      <c r="B5" s="124" t="s">
        <v>363</v>
      </c>
      <c r="C5" s="125">
        <v>12000</v>
      </c>
    </row>
    <row r="6" spans="1:3" ht="141.75" x14ac:dyDescent="0.2">
      <c r="A6" s="123" t="s">
        <v>27</v>
      </c>
      <c r="B6" s="124" t="s">
        <v>364</v>
      </c>
      <c r="C6" s="125">
        <v>6001560</v>
      </c>
    </row>
    <row r="7" spans="1:3" ht="31.5" x14ac:dyDescent="0.2">
      <c r="A7" s="150" t="s">
        <v>34</v>
      </c>
      <c r="B7" s="126" t="s">
        <v>365</v>
      </c>
      <c r="C7" s="127">
        <v>12000</v>
      </c>
    </row>
    <row r="8" spans="1:3" ht="63" x14ac:dyDescent="0.2">
      <c r="A8" s="150" t="s">
        <v>150</v>
      </c>
      <c r="B8" s="126" t="s">
        <v>366</v>
      </c>
      <c r="C8" s="127">
        <v>12000</v>
      </c>
    </row>
    <row r="9" spans="1:3" ht="47.25" x14ac:dyDescent="0.2">
      <c r="A9" s="150" t="s">
        <v>36</v>
      </c>
      <c r="B9" s="126" t="s">
        <v>367</v>
      </c>
      <c r="C9" s="127">
        <v>12000</v>
      </c>
    </row>
    <row r="10" spans="1:3" ht="31.5" x14ac:dyDescent="0.2">
      <c r="A10" s="150" t="s">
        <v>238</v>
      </c>
      <c r="B10" s="126" t="s">
        <v>368</v>
      </c>
      <c r="C10" s="127">
        <v>276800</v>
      </c>
    </row>
  </sheetData>
  <mergeCells count="1">
    <mergeCell ref="A1:C1"/>
  </mergeCells>
  <pageMargins left="0.75" right="0.75" top="1" bottom="1" header="0.5" footer="0.5"/>
  <pageSetup paperSize="9" orientation="portrait" r:id="rId1"/>
  <headerFooter alignWithMargins="0">
    <oddHeader>&amp;C
&amp;"Times New Roman,Félkövér"&amp;12Mátraszentimre Községi Önkormányzat 2019. évi zárszámadása&amp;"Arial CE,Normál"&amp;10
&amp;R&amp;"Times New Roman,Félkövér"11.7. melléklet a  5/2020. (VII.6.)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74"/>
  <sheetViews>
    <sheetView view="pageLayout" zoomScaleNormal="100" workbookViewId="0">
      <selection activeCell="D5" sqref="D5"/>
    </sheetView>
  </sheetViews>
  <sheetFormatPr defaultRowHeight="12.75" x14ac:dyDescent="0.2"/>
  <cols>
    <col min="1" max="1" width="8.140625" customWidth="1"/>
    <col min="2" max="2" width="37.140625" customWidth="1"/>
    <col min="3" max="3" width="15.28515625" bestFit="1" customWidth="1"/>
    <col min="4" max="4" width="13.85546875" customWidth="1"/>
    <col min="5" max="5" width="15.85546875" bestFit="1" customWidth="1"/>
  </cols>
  <sheetData>
    <row r="1" spans="1:5" ht="15.75" x14ac:dyDescent="0.25">
      <c r="A1" s="173" t="s">
        <v>1197</v>
      </c>
      <c r="B1" s="175"/>
      <c r="C1" s="175"/>
      <c r="D1" s="175"/>
      <c r="E1" s="175"/>
    </row>
    <row r="2" spans="1:5" ht="31.5" x14ac:dyDescent="0.2">
      <c r="A2" s="161"/>
      <c r="B2" s="161" t="s">
        <v>10</v>
      </c>
      <c r="C2" s="161" t="s">
        <v>369</v>
      </c>
      <c r="D2" s="161" t="s">
        <v>370</v>
      </c>
      <c r="E2" s="161" t="s">
        <v>371</v>
      </c>
    </row>
    <row r="3" spans="1:5" ht="12.75" customHeight="1" x14ac:dyDescent="0.2">
      <c r="A3" s="161">
        <v>1</v>
      </c>
      <c r="B3" s="161">
        <v>2</v>
      </c>
      <c r="C3" s="161">
        <v>3</v>
      </c>
      <c r="D3" s="161">
        <v>4</v>
      </c>
      <c r="E3" s="161">
        <v>5</v>
      </c>
    </row>
    <row r="4" spans="1:5" ht="15.75" x14ac:dyDescent="0.2">
      <c r="A4" s="123" t="s">
        <v>2</v>
      </c>
      <c r="B4" s="124" t="s">
        <v>372</v>
      </c>
      <c r="C4" s="125">
        <v>617518</v>
      </c>
      <c r="D4" s="125">
        <v>0</v>
      </c>
      <c r="E4" s="125">
        <v>1324439</v>
      </c>
    </row>
    <row r="5" spans="1:5" ht="15.75" x14ac:dyDescent="0.2">
      <c r="A5" s="123" t="s">
        <v>3</v>
      </c>
      <c r="B5" s="124" t="s">
        <v>373</v>
      </c>
      <c r="C5" s="125">
        <v>0</v>
      </c>
      <c r="D5" s="125">
        <v>0</v>
      </c>
      <c r="E5" s="125">
        <v>306494</v>
      </c>
    </row>
    <row r="6" spans="1:5" ht="31.5" x14ac:dyDescent="0.2">
      <c r="A6" s="150" t="s">
        <v>6</v>
      </c>
      <c r="B6" s="126" t="s">
        <v>374</v>
      </c>
      <c r="C6" s="127">
        <v>617518</v>
      </c>
      <c r="D6" s="127">
        <v>0</v>
      </c>
      <c r="E6" s="127">
        <v>1630933</v>
      </c>
    </row>
    <row r="7" spans="1:5" ht="31.5" x14ac:dyDescent="0.2">
      <c r="A7" s="123" t="s">
        <v>194</v>
      </c>
      <c r="B7" s="124" t="s">
        <v>375</v>
      </c>
      <c r="C7" s="125">
        <v>2241471115</v>
      </c>
      <c r="D7" s="125">
        <v>0</v>
      </c>
      <c r="E7" s="125">
        <v>2208275927</v>
      </c>
    </row>
    <row r="8" spans="1:5" ht="31.5" x14ac:dyDescent="0.2">
      <c r="A8" s="123" t="s">
        <v>113</v>
      </c>
      <c r="B8" s="124" t="s">
        <v>376</v>
      </c>
      <c r="C8" s="125">
        <v>39420080</v>
      </c>
      <c r="D8" s="125">
        <v>0</v>
      </c>
      <c r="E8" s="125">
        <v>34133625</v>
      </c>
    </row>
    <row r="9" spans="1:5" ht="15.75" x14ac:dyDescent="0.2">
      <c r="A9" s="123" t="s">
        <v>8</v>
      </c>
      <c r="B9" s="124" t="s">
        <v>377</v>
      </c>
      <c r="C9" s="125">
        <v>3168317</v>
      </c>
      <c r="D9" s="125">
        <v>0</v>
      </c>
      <c r="E9" s="125">
        <v>2668317</v>
      </c>
    </row>
    <row r="10" spans="1:5" ht="31.5" x14ac:dyDescent="0.2">
      <c r="A10" s="150" t="s">
        <v>1</v>
      </c>
      <c r="B10" s="126" t="s">
        <v>378</v>
      </c>
      <c r="C10" s="127">
        <v>2284059512</v>
      </c>
      <c r="D10" s="127">
        <v>0</v>
      </c>
      <c r="E10" s="127">
        <v>2245077869</v>
      </c>
    </row>
    <row r="11" spans="1:5" ht="31.5" x14ac:dyDescent="0.2">
      <c r="A11" s="123" t="s">
        <v>379</v>
      </c>
      <c r="B11" s="124" t="s">
        <v>380</v>
      </c>
      <c r="C11" s="125">
        <v>336500</v>
      </c>
      <c r="D11" s="125">
        <v>0</v>
      </c>
      <c r="E11" s="125">
        <v>216500</v>
      </c>
    </row>
    <row r="12" spans="1:5" ht="31.5" x14ac:dyDescent="0.2">
      <c r="A12" s="123" t="s">
        <v>27</v>
      </c>
      <c r="B12" s="124" t="s">
        <v>381</v>
      </c>
      <c r="C12" s="125">
        <v>336500</v>
      </c>
      <c r="D12" s="125">
        <v>0</v>
      </c>
      <c r="E12" s="125">
        <v>216500</v>
      </c>
    </row>
    <row r="13" spans="1:5" ht="31.5" x14ac:dyDescent="0.2">
      <c r="A13" s="150" t="s">
        <v>33</v>
      </c>
      <c r="B13" s="126" t="s">
        <v>382</v>
      </c>
      <c r="C13" s="127">
        <v>336500</v>
      </c>
      <c r="D13" s="127">
        <v>0</v>
      </c>
      <c r="E13" s="127">
        <v>216500</v>
      </c>
    </row>
    <row r="14" spans="1:5" ht="63" x14ac:dyDescent="0.2">
      <c r="A14" s="150" t="s">
        <v>40</v>
      </c>
      <c r="B14" s="126" t="s">
        <v>383</v>
      </c>
      <c r="C14" s="127">
        <v>2285013530</v>
      </c>
      <c r="D14" s="127">
        <v>0</v>
      </c>
      <c r="E14" s="127">
        <v>2246925302</v>
      </c>
    </row>
    <row r="15" spans="1:5" ht="15.75" x14ac:dyDescent="0.2">
      <c r="A15" s="123" t="s">
        <v>42</v>
      </c>
      <c r="B15" s="124" t="s">
        <v>384</v>
      </c>
      <c r="C15" s="125">
        <v>653225</v>
      </c>
      <c r="D15" s="125">
        <v>0</v>
      </c>
      <c r="E15" s="125">
        <v>1060760</v>
      </c>
    </row>
    <row r="16" spans="1:5" ht="15.75" x14ac:dyDescent="0.2">
      <c r="A16" s="150" t="s">
        <v>49</v>
      </c>
      <c r="B16" s="126" t="s">
        <v>385</v>
      </c>
      <c r="C16" s="127">
        <v>653225</v>
      </c>
      <c r="D16" s="127">
        <v>0</v>
      </c>
      <c r="E16" s="127">
        <v>1060760</v>
      </c>
    </row>
    <row r="17" spans="1:5" ht="47.25" x14ac:dyDescent="0.2">
      <c r="A17" s="150" t="s">
        <v>59</v>
      </c>
      <c r="B17" s="126" t="s">
        <v>386</v>
      </c>
      <c r="C17" s="127">
        <v>653225</v>
      </c>
      <c r="D17" s="127">
        <v>0</v>
      </c>
      <c r="E17" s="127">
        <v>1060760</v>
      </c>
    </row>
    <row r="18" spans="1:5" ht="31.5" x14ac:dyDescent="0.2">
      <c r="A18" s="123" t="s">
        <v>60</v>
      </c>
      <c r="B18" s="124" t="s">
        <v>387</v>
      </c>
      <c r="C18" s="125">
        <v>0</v>
      </c>
      <c r="D18" s="125">
        <v>0</v>
      </c>
      <c r="E18" s="125">
        <v>13997944</v>
      </c>
    </row>
    <row r="19" spans="1:5" ht="31.5" x14ac:dyDescent="0.2">
      <c r="A19" s="150" t="s">
        <v>63</v>
      </c>
      <c r="B19" s="126" t="s">
        <v>388</v>
      </c>
      <c r="C19" s="127">
        <v>0</v>
      </c>
      <c r="D19" s="127">
        <v>0</v>
      </c>
      <c r="E19" s="127">
        <v>13997944</v>
      </c>
    </row>
    <row r="20" spans="1:5" ht="15.75" x14ac:dyDescent="0.2">
      <c r="A20" s="123" t="s">
        <v>65</v>
      </c>
      <c r="B20" s="124" t="s">
        <v>389</v>
      </c>
      <c r="C20" s="125">
        <v>430630</v>
      </c>
      <c r="D20" s="125">
        <v>0</v>
      </c>
      <c r="E20" s="125">
        <v>416635</v>
      </c>
    </row>
    <row r="21" spans="1:5" ht="47.25" x14ac:dyDescent="0.2">
      <c r="A21" s="150" t="s">
        <v>70</v>
      </c>
      <c r="B21" s="126" t="s">
        <v>390</v>
      </c>
      <c r="C21" s="127">
        <v>430630</v>
      </c>
      <c r="D21" s="127">
        <v>0</v>
      </c>
      <c r="E21" s="127">
        <v>416635</v>
      </c>
    </row>
    <row r="22" spans="1:5" ht="15.75" x14ac:dyDescent="0.2">
      <c r="A22" s="123" t="s">
        <v>72</v>
      </c>
      <c r="B22" s="124" t="s">
        <v>391</v>
      </c>
      <c r="C22" s="125">
        <v>51725495</v>
      </c>
      <c r="D22" s="125">
        <v>0</v>
      </c>
      <c r="E22" s="125">
        <v>62176315</v>
      </c>
    </row>
    <row r="23" spans="1:5" ht="31.5" x14ac:dyDescent="0.2">
      <c r="A23" s="150" t="s">
        <v>392</v>
      </c>
      <c r="B23" s="126" t="s">
        <v>393</v>
      </c>
      <c r="C23" s="127">
        <v>51725495</v>
      </c>
      <c r="D23" s="127">
        <v>0</v>
      </c>
      <c r="E23" s="127">
        <v>62176315</v>
      </c>
    </row>
    <row r="24" spans="1:5" ht="31.5" x14ac:dyDescent="0.2">
      <c r="A24" s="150" t="s">
        <v>245</v>
      </c>
      <c r="B24" s="126" t="s">
        <v>394</v>
      </c>
      <c r="C24" s="127">
        <v>52156125</v>
      </c>
      <c r="D24" s="127">
        <v>0</v>
      </c>
      <c r="E24" s="127">
        <v>76590894</v>
      </c>
    </row>
    <row r="25" spans="1:5" ht="47.25" x14ac:dyDescent="0.2">
      <c r="A25" s="123" t="s">
        <v>78</v>
      </c>
      <c r="B25" s="124" t="s">
        <v>395</v>
      </c>
      <c r="C25" s="125">
        <v>6537141</v>
      </c>
      <c r="D25" s="125">
        <v>0</v>
      </c>
      <c r="E25" s="125">
        <v>5911833</v>
      </c>
    </row>
    <row r="26" spans="1:5" ht="47.25" x14ac:dyDescent="0.2">
      <c r="A26" s="123" t="s">
        <v>396</v>
      </c>
      <c r="B26" s="124" t="s">
        <v>397</v>
      </c>
      <c r="C26" s="125">
        <v>4182921</v>
      </c>
      <c r="D26" s="125">
        <v>0</v>
      </c>
      <c r="E26" s="125">
        <v>2717679</v>
      </c>
    </row>
    <row r="27" spans="1:5" ht="47.25" x14ac:dyDescent="0.2">
      <c r="A27" s="123" t="s">
        <v>398</v>
      </c>
      <c r="B27" s="124" t="s">
        <v>399</v>
      </c>
      <c r="C27" s="125">
        <v>2182394</v>
      </c>
      <c r="D27" s="125">
        <v>0</v>
      </c>
      <c r="E27" s="125">
        <v>2814826</v>
      </c>
    </row>
    <row r="28" spans="1:5" ht="47.25" x14ac:dyDescent="0.2">
      <c r="A28" s="123" t="s">
        <v>118</v>
      </c>
      <c r="B28" s="124" t="s">
        <v>400</v>
      </c>
      <c r="C28" s="125">
        <v>171826</v>
      </c>
      <c r="D28" s="125">
        <v>0</v>
      </c>
      <c r="E28" s="125">
        <v>379328</v>
      </c>
    </row>
    <row r="29" spans="1:5" ht="47.25" x14ac:dyDescent="0.2">
      <c r="A29" s="123" t="s">
        <v>252</v>
      </c>
      <c r="B29" s="124" t="s">
        <v>401</v>
      </c>
      <c r="C29" s="125">
        <v>1238974</v>
      </c>
      <c r="D29" s="125">
        <v>0</v>
      </c>
      <c r="E29" s="125">
        <v>1138213</v>
      </c>
    </row>
    <row r="30" spans="1:5" ht="78.75" x14ac:dyDescent="0.2">
      <c r="A30" s="123" t="s">
        <v>402</v>
      </c>
      <c r="B30" s="124" t="s">
        <v>403</v>
      </c>
      <c r="C30" s="125">
        <v>669638</v>
      </c>
      <c r="D30" s="125">
        <v>0</v>
      </c>
      <c r="E30" s="125">
        <v>512153</v>
      </c>
    </row>
    <row r="31" spans="1:5" ht="47.25" x14ac:dyDescent="0.2">
      <c r="A31" s="123" t="s">
        <v>119</v>
      </c>
      <c r="B31" s="124" t="s">
        <v>404</v>
      </c>
      <c r="C31" s="125">
        <v>424550</v>
      </c>
      <c r="D31" s="125">
        <v>0</v>
      </c>
      <c r="E31" s="125">
        <v>424550</v>
      </c>
    </row>
    <row r="32" spans="1:5" ht="31.5" x14ac:dyDescent="0.2">
      <c r="A32" s="123" t="s">
        <v>79</v>
      </c>
      <c r="B32" s="124" t="s">
        <v>405</v>
      </c>
      <c r="C32" s="125">
        <v>14205</v>
      </c>
      <c r="D32" s="125">
        <v>0</v>
      </c>
      <c r="E32" s="125">
        <v>0</v>
      </c>
    </row>
    <row r="33" spans="1:5" ht="47.25" x14ac:dyDescent="0.2">
      <c r="A33" s="123" t="s">
        <v>406</v>
      </c>
      <c r="B33" s="124" t="s">
        <v>407</v>
      </c>
      <c r="C33" s="125">
        <v>130579</v>
      </c>
      <c r="D33" s="125">
        <v>0</v>
      </c>
      <c r="E33" s="125">
        <v>201508</v>
      </c>
    </row>
    <row r="34" spans="1:5" ht="47.25" x14ac:dyDescent="0.2">
      <c r="A34" s="123" t="s">
        <v>408</v>
      </c>
      <c r="B34" s="124" t="s">
        <v>409</v>
      </c>
      <c r="C34" s="125">
        <v>2</v>
      </c>
      <c r="D34" s="125">
        <v>0</v>
      </c>
      <c r="E34" s="125">
        <v>2</v>
      </c>
    </row>
    <row r="35" spans="1:5" ht="31.5" x14ac:dyDescent="0.2">
      <c r="A35" s="150" t="s">
        <v>410</v>
      </c>
      <c r="B35" s="126" t="s">
        <v>411</v>
      </c>
      <c r="C35" s="127">
        <v>7776115</v>
      </c>
      <c r="D35" s="127">
        <v>0</v>
      </c>
      <c r="E35" s="127">
        <v>7050046</v>
      </c>
    </row>
    <row r="36" spans="1:5" ht="47.25" x14ac:dyDescent="0.2">
      <c r="A36" s="123" t="s">
        <v>269</v>
      </c>
      <c r="B36" s="124" t="s">
        <v>412</v>
      </c>
      <c r="C36" s="125">
        <v>2790000</v>
      </c>
      <c r="D36" s="125">
        <v>0</v>
      </c>
      <c r="E36" s="125">
        <v>2790000</v>
      </c>
    </row>
    <row r="37" spans="1:5" ht="47.25" x14ac:dyDescent="0.2">
      <c r="A37" s="123" t="s">
        <v>85</v>
      </c>
      <c r="B37" s="124" t="s">
        <v>413</v>
      </c>
      <c r="C37" s="125">
        <v>2790000</v>
      </c>
      <c r="D37" s="125">
        <v>0</v>
      </c>
      <c r="E37" s="125">
        <v>2790000</v>
      </c>
    </row>
    <row r="38" spans="1:5" ht="63" x14ac:dyDescent="0.2">
      <c r="A38" s="123" t="s">
        <v>414</v>
      </c>
      <c r="B38" s="124" t="s">
        <v>415</v>
      </c>
      <c r="C38" s="125">
        <v>75000</v>
      </c>
      <c r="D38" s="125">
        <v>0</v>
      </c>
      <c r="E38" s="125">
        <v>62500</v>
      </c>
    </row>
    <row r="39" spans="1:5" ht="78.75" x14ac:dyDescent="0.2">
      <c r="A39" s="123" t="s">
        <v>416</v>
      </c>
      <c r="B39" s="124" t="s">
        <v>417</v>
      </c>
      <c r="C39" s="125">
        <v>75000</v>
      </c>
      <c r="D39" s="125">
        <v>0</v>
      </c>
      <c r="E39" s="125">
        <v>62500</v>
      </c>
    </row>
    <row r="40" spans="1:5" ht="47.25" x14ac:dyDescent="0.2">
      <c r="A40" s="150" t="s">
        <v>128</v>
      </c>
      <c r="B40" s="126" t="s">
        <v>418</v>
      </c>
      <c r="C40" s="127">
        <v>2865000</v>
      </c>
      <c r="D40" s="127">
        <v>0</v>
      </c>
      <c r="E40" s="127">
        <v>2852500</v>
      </c>
    </row>
    <row r="41" spans="1:5" ht="31.5" x14ac:dyDescent="0.2">
      <c r="A41" s="123" t="s">
        <v>419</v>
      </c>
      <c r="B41" s="124" t="s">
        <v>420</v>
      </c>
      <c r="C41" s="125">
        <v>4500000</v>
      </c>
      <c r="D41" s="125">
        <v>0</v>
      </c>
      <c r="E41" s="125">
        <v>4804068</v>
      </c>
    </row>
    <row r="42" spans="1:5" ht="31.5" x14ac:dyDescent="0.2">
      <c r="A42" s="123" t="s">
        <v>421</v>
      </c>
      <c r="B42" s="124" t="s">
        <v>422</v>
      </c>
      <c r="C42" s="125">
        <v>4000000</v>
      </c>
      <c r="D42" s="125">
        <v>0</v>
      </c>
      <c r="E42" s="125">
        <v>4787402</v>
      </c>
    </row>
    <row r="43" spans="1:5" ht="31.5" x14ac:dyDescent="0.2">
      <c r="A43" s="123" t="s">
        <v>423</v>
      </c>
      <c r="B43" s="124" t="s">
        <v>424</v>
      </c>
      <c r="C43" s="125">
        <v>500000</v>
      </c>
      <c r="D43" s="125">
        <v>0</v>
      </c>
      <c r="E43" s="125">
        <v>16666</v>
      </c>
    </row>
    <row r="44" spans="1:5" ht="15.75" x14ac:dyDescent="0.2">
      <c r="A44" s="123" t="s">
        <v>425</v>
      </c>
      <c r="B44" s="124" t="s">
        <v>426</v>
      </c>
      <c r="C44" s="125">
        <v>55000</v>
      </c>
      <c r="D44" s="125">
        <v>0</v>
      </c>
      <c r="E44" s="125">
        <v>55000</v>
      </c>
    </row>
    <row r="45" spans="1:5" ht="47.25" x14ac:dyDescent="0.2">
      <c r="A45" s="123" t="s">
        <v>427</v>
      </c>
      <c r="B45" s="124" t="s">
        <v>428</v>
      </c>
      <c r="C45" s="125">
        <v>89065</v>
      </c>
      <c r="D45" s="125">
        <v>0</v>
      </c>
      <c r="E45" s="125">
        <v>0</v>
      </c>
    </row>
    <row r="46" spans="1:5" ht="31.5" x14ac:dyDescent="0.2">
      <c r="A46" s="150" t="s">
        <v>89</v>
      </c>
      <c r="B46" s="126" t="s">
        <v>429</v>
      </c>
      <c r="C46" s="127">
        <v>4644065</v>
      </c>
      <c r="D46" s="127">
        <v>0</v>
      </c>
      <c r="E46" s="127">
        <v>4859068</v>
      </c>
    </row>
    <row r="47" spans="1:5" ht="31.5" x14ac:dyDescent="0.2">
      <c r="A47" s="150" t="s">
        <v>430</v>
      </c>
      <c r="B47" s="126" t="s">
        <v>431</v>
      </c>
      <c r="C47" s="127">
        <v>15285180</v>
      </c>
      <c r="D47" s="127">
        <v>0</v>
      </c>
      <c r="E47" s="127">
        <v>14761614</v>
      </c>
    </row>
    <row r="48" spans="1:5" ht="31.5" x14ac:dyDescent="0.2">
      <c r="A48" s="123" t="s">
        <v>432</v>
      </c>
      <c r="B48" s="124" t="s">
        <v>433</v>
      </c>
      <c r="C48" s="125">
        <v>8816589</v>
      </c>
      <c r="D48" s="125">
        <v>0</v>
      </c>
      <c r="E48" s="125">
        <v>85390</v>
      </c>
    </row>
    <row r="49" spans="1:5" ht="47.25" x14ac:dyDescent="0.2">
      <c r="A49" s="123" t="s">
        <v>91</v>
      </c>
      <c r="B49" s="124" t="s">
        <v>434</v>
      </c>
      <c r="C49" s="125">
        <v>1080000</v>
      </c>
      <c r="D49" s="125">
        <v>0</v>
      </c>
      <c r="E49" s="125">
        <v>1292598</v>
      </c>
    </row>
    <row r="50" spans="1:5" ht="31.5" x14ac:dyDescent="0.2">
      <c r="A50" s="123" t="s">
        <v>435</v>
      </c>
      <c r="B50" s="124" t="s">
        <v>436</v>
      </c>
      <c r="C50" s="125">
        <v>-911570</v>
      </c>
      <c r="D50" s="125">
        <v>0</v>
      </c>
      <c r="E50" s="125">
        <v>63604</v>
      </c>
    </row>
    <row r="51" spans="1:5" ht="47.25" x14ac:dyDescent="0.2">
      <c r="A51" s="150" t="s">
        <v>133</v>
      </c>
      <c r="B51" s="126" t="s">
        <v>437</v>
      </c>
      <c r="C51" s="127">
        <v>8985019</v>
      </c>
      <c r="D51" s="127">
        <v>0</v>
      </c>
      <c r="E51" s="127">
        <v>1441592</v>
      </c>
    </row>
    <row r="52" spans="1:5" ht="31.5" x14ac:dyDescent="0.2">
      <c r="A52" s="123" t="s">
        <v>92</v>
      </c>
      <c r="B52" s="124" t="s">
        <v>438</v>
      </c>
      <c r="C52" s="125">
        <v>-8452518</v>
      </c>
      <c r="D52" s="125">
        <v>0</v>
      </c>
      <c r="E52" s="125">
        <v>188049</v>
      </c>
    </row>
    <row r="53" spans="1:5" ht="31.5" x14ac:dyDescent="0.2">
      <c r="A53" s="150" t="s">
        <v>439</v>
      </c>
      <c r="B53" s="126" t="s">
        <v>440</v>
      </c>
      <c r="C53" s="127">
        <v>-8452518</v>
      </c>
      <c r="D53" s="127">
        <v>0</v>
      </c>
      <c r="E53" s="127">
        <v>188049</v>
      </c>
    </row>
    <row r="54" spans="1:5" ht="47.25" x14ac:dyDescent="0.2">
      <c r="A54" s="150" t="s">
        <v>441</v>
      </c>
      <c r="B54" s="126" t="s">
        <v>442</v>
      </c>
      <c r="C54" s="127">
        <v>532501</v>
      </c>
      <c r="D54" s="127">
        <v>0</v>
      </c>
      <c r="E54" s="127">
        <v>1629641</v>
      </c>
    </row>
    <row r="55" spans="1:5" ht="31.5" x14ac:dyDescent="0.2">
      <c r="A55" s="150" t="s">
        <v>321</v>
      </c>
      <c r="B55" s="126" t="s">
        <v>443</v>
      </c>
      <c r="C55" s="127">
        <v>2353640561</v>
      </c>
      <c r="D55" s="127">
        <v>0</v>
      </c>
      <c r="E55" s="127">
        <v>2340968211</v>
      </c>
    </row>
    <row r="56" spans="1:5" ht="15.75" x14ac:dyDescent="0.2">
      <c r="A56" s="123" t="s">
        <v>94</v>
      </c>
      <c r="B56" s="124" t="s">
        <v>444</v>
      </c>
      <c r="C56" s="125">
        <v>3318856598</v>
      </c>
      <c r="D56" s="125">
        <v>0</v>
      </c>
      <c r="E56" s="125">
        <v>3318856598</v>
      </c>
    </row>
    <row r="57" spans="1:5" ht="31.5" x14ac:dyDescent="0.2">
      <c r="A57" s="123" t="s">
        <v>445</v>
      </c>
      <c r="B57" s="124" t="s">
        <v>446</v>
      </c>
      <c r="C57" s="125">
        <v>26182839</v>
      </c>
      <c r="D57" s="125">
        <v>0</v>
      </c>
      <c r="E57" s="125">
        <v>26182839</v>
      </c>
    </row>
    <row r="58" spans="1:5" ht="15.75" x14ac:dyDescent="0.2">
      <c r="A58" s="123" t="s">
        <v>95</v>
      </c>
      <c r="B58" s="124" t="s">
        <v>447</v>
      </c>
      <c r="C58" s="125">
        <v>-964711044</v>
      </c>
      <c r="D58" s="125">
        <v>0</v>
      </c>
      <c r="E58" s="125">
        <v>-1016666043</v>
      </c>
    </row>
    <row r="59" spans="1:5" ht="15.75" x14ac:dyDescent="0.2">
      <c r="A59" s="123" t="s">
        <v>448</v>
      </c>
      <c r="B59" s="124" t="s">
        <v>449</v>
      </c>
      <c r="C59" s="125">
        <v>-51954999</v>
      </c>
      <c r="D59" s="125">
        <v>0</v>
      </c>
      <c r="E59" s="125">
        <v>-11788281</v>
      </c>
    </row>
    <row r="60" spans="1:5" ht="15.75" x14ac:dyDescent="0.2">
      <c r="A60" s="150" t="s">
        <v>322</v>
      </c>
      <c r="B60" s="126" t="s">
        <v>450</v>
      </c>
      <c r="C60" s="127">
        <v>2328373394</v>
      </c>
      <c r="D60" s="127">
        <v>0</v>
      </c>
      <c r="E60" s="127">
        <v>2316585113</v>
      </c>
    </row>
    <row r="61" spans="1:5" ht="31.5" x14ac:dyDescent="0.2">
      <c r="A61" s="123" t="s">
        <v>138</v>
      </c>
      <c r="B61" s="124" t="s">
        <v>451</v>
      </c>
      <c r="C61" s="125">
        <v>2423084</v>
      </c>
      <c r="D61" s="125">
        <v>0</v>
      </c>
      <c r="E61" s="125">
        <v>991216</v>
      </c>
    </row>
    <row r="62" spans="1:5" ht="31.5" x14ac:dyDescent="0.2">
      <c r="A62" s="150" t="s">
        <v>452</v>
      </c>
      <c r="B62" s="126" t="s">
        <v>453</v>
      </c>
      <c r="C62" s="127">
        <v>2423084</v>
      </c>
      <c r="D62" s="127">
        <v>0</v>
      </c>
      <c r="E62" s="127">
        <v>991216</v>
      </c>
    </row>
    <row r="63" spans="1:5" ht="47.25" x14ac:dyDescent="0.2">
      <c r="A63" s="123" t="s">
        <v>454</v>
      </c>
      <c r="B63" s="124" t="s">
        <v>455</v>
      </c>
      <c r="C63" s="125">
        <v>2584610</v>
      </c>
      <c r="D63" s="125">
        <v>0</v>
      </c>
      <c r="E63" s="125">
        <v>2461454</v>
      </c>
    </row>
    <row r="64" spans="1:5" ht="63" x14ac:dyDescent="0.2">
      <c r="A64" s="123" t="s">
        <v>105</v>
      </c>
      <c r="B64" s="124" t="s">
        <v>456</v>
      </c>
      <c r="C64" s="125">
        <v>2584610</v>
      </c>
      <c r="D64" s="125">
        <v>0</v>
      </c>
      <c r="E64" s="125">
        <v>2461454</v>
      </c>
    </row>
    <row r="65" spans="1:5" ht="47.25" x14ac:dyDescent="0.2">
      <c r="A65" s="150" t="s">
        <v>146</v>
      </c>
      <c r="B65" s="126" t="s">
        <v>457</v>
      </c>
      <c r="C65" s="127">
        <v>2584610</v>
      </c>
      <c r="D65" s="127">
        <v>0</v>
      </c>
      <c r="E65" s="127">
        <v>2461454</v>
      </c>
    </row>
    <row r="66" spans="1:5" ht="15.75" x14ac:dyDescent="0.2">
      <c r="A66" s="123" t="s">
        <v>458</v>
      </c>
      <c r="B66" s="124" t="s">
        <v>459</v>
      </c>
      <c r="C66" s="125">
        <v>9613789</v>
      </c>
      <c r="D66" s="125">
        <v>0</v>
      </c>
      <c r="E66" s="125">
        <v>10460258</v>
      </c>
    </row>
    <row r="67" spans="1:5" ht="31.5" x14ac:dyDescent="0.2">
      <c r="A67" s="123" t="s">
        <v>460</v>
      </c>
      <c r="B67" s="124" t="s">
        <v>461</v>
      </c>
      <c r="C67" s="125">
        <v>0</v>
      </c>
      <c r="D67" s="125">
        <v>0</v>
      </c>
      <c r="E67" s="125">
        <v>6000</v>
      </c>
    </row>
    <row r="68" spans="1:5" ht="31.5" x14ac:dyDescent="0.2">
      <c r="A68" s="123" t="s">
        <v>106</v>
      </c>
      <c r="B68" s="124" t="s">
        <v>462</v>
      </c>
      <c r="C68" s="125">
        <v>83461</v>
      </c>
      <c r="D68" s="125">
        <v>0</v>
      </c>
      <c r="E68" s="125">
        <v>97378</v>
      </c>
    </row>
    <row r="69" spans="1:5" ht="31.5" x14ac:dyDescent="0.2">
      <c r="A69" s="150" t="s">
        <v>463</v>
      </c>
      <c r="B69" s="126" t="s">
        <v>464</v>
      </c>
      <c r="C69" s="127">
        <v>9697250</v>
      </c>
      <c r="D69" s="127">
        <v>0</v>
      </c>
      <c r="E69" s="127">
        <v>10563636</v>
      </c>
    </row>
    <row r="70" spans="1:5" ht="31.5" x14ac:dyDescent="0.2">
      <c r="A70" s="150" t="s">
        <v>465</v>
      </c>
      <c r="B70" s="126" t="s">
        <v>466</v>
      </c>
      <c r="C70" s="127">
        <v>14704944</v>
      </c>
      <c r="D70" s="127">
        <v>0</v>
      </c>
      <c r="E70" s="127">
        <v>14016306</v>
      </c>
    </row>
    <row r="71" spans="1:5" ht="31.5" x14ac:dyDescent="0.2">
      <c r="A71" s="123" t="s">
        <v>467</v>
      </c>
      <c r="B71" s="124" t="s">
        <v>468</v>
      </c>
      <c r="C71" s="125">
        <v>6244910</v>
      </c>
      <c r="D71" s="125">
        <v>0</v>
      </c>
      <c r="E71" s="125">
        <v>6049479</v>
      </c>
    </row>
    <row r="72" spans="1:5" ht="31.5" x14ac:dyDescent="0.2">
      <c r="A72" s="123" t="s">
        <v>469</v>
      </c>
      <c r="B72" s="124" t="s">
        <v>470</v>
      </c>
      <c r="C72" s="125">
        <v>4317313</v>
      </c>
      <c r="D72" s="125">
        <v>0</v>
      </c>
      <c r="E72" s="125">
        <v>4317313</v>
      </c>
    </row>
    <row r="73" spans="1:5" ht="31.5" x14ac:dyDescent="0.2">
      <c r="A73" s="150" t="s">
        <v>471</v>
      </c>
      <c r="B73" s="126" t="s">
        <v>472</v>
      </c>
      <c r="C73" s="127">
        <v>10562223</v>
      </c>
      <c r="D73" s="127">
        <v>0</v>
      </c>
      <c r="E73" s="127">
        <v>10366792</v>
      </c>
    </row>
    <row r="74" spans="1:5" ht="31.5" x14ac:dyDescent="0.2">
      <c r="A74" s="150" t="s">
        <v>473</v>
      </c>
      <c r="B74" s="126" t="s">
        <v>474</v>
      </c>
      <c r="C74" s="127">
        <v>2353640561</v>
      </c>
      <c r="D74" s="127">
        <v>0</v>
      </c>
      <c r="E74" s="127">
        <v>2340968211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
&amp;"Times New Roman,Félkövér"&amp;12Mátraszentimre Községi Önkormányzat 2019. évi zárszámadása&amp;"Arial CE,Normál"&amp;10
&amp;R&amp;"Times New Roman,Félkövér"12. melléklet a  5/2020. (VII.6.) sz. Önkormányzati rendelethez</oddHeader>
    <oddFooter>&amp;C&amp;"Times New Roman,Félkövér"&amp;P.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6"/>
  <sheetViews>
    <sheetView view="pageLayout" zoomScaleNormal="100" workbookViewId="0">
      <selection activeCell="E2" sqref="E2"/>
    </sheetView>
  </sheetViews>
  <sheetFormatPr defaultRowHeight="12.75" x14ac:dyDescent="0.2"/>
  <cols>
    <col min="1" max="1" width="3" bestFit="1" customWidth="1"/>
    <col min="2" max="2" width="36.7109375" customWidth="1"/>
    <col min="3" max="3" width="15.28515625" bestFit="1" customWidth="1"/>
    <col min="4" max="4" width="14.42578125" customWidth="1"/>
    <col min="5" max="5" width="15.85546875" bestFit="1" customWidth="1"/>
  </cols>
  <sheetData>
    <row r="1" spans="1:5" ht="24.75" customHeight="1" x14ac:dyDescent="0.2">
      <c r="A1" s="174" t="s">
        <v>475</v>
      </c>
      <c r="B1" s="176"/>
      <c r="C1" s="176"/>
      <c r="D1" s="176"/>
      <c r="E1" s="176"/>
    </row>
    <row r="2" spans="1:5" ht="31.5" x14ac:dyDescent="0.2">
      <c r="A2" s="161"/>
      <c r="B2" s="161" t="s">
        <v>10</v>
      </c>
      <c r="C2" s="161" t="s">
        <v>369</v>
      </c>
      <c r="D2" s="161" t="s">
        <v>370</v>
      </c>
      <c r="E2" s="161" t="s">
        <v>371</v>
      </c>
    </row>
    <row r="3" spans="1:5" ht="15.75" x14ac:dyDescent="0.2">
      <c r="A3" s="161">
        <v>1</v>
      </c>
      <c r="B3" s="161">
        <v>2</v>
      </c>
      <c r="C3" s="161">
        <v>3</v>
      </c>
      <c r="D3" s="161">
        <v>4</v>
      </c>
      <c r="E3" s="161">
        <v>5</v>
      </c>
    </row>
    <row r="4" spans="1:5" ht="31.5" x14ac:dyDescent="0.2">
      <c r="A4" s="123" t="s">
        <v>2</v>
      </c>
      <c r="B4" s="124" t="s">
        <v>476</v>
      </c>
      <c r="C4" s="125">
        <v>159109574</v>
      </c>
      <c r="D4" s="125">
        <v>0</v>
      </c>
      <c r="E4" s="125">
        <v>182481373</v>
      </c>
    </row>
    <row r="5" spans="1:5" ht="47.25" x14ac:dyDescent="0.2">
      <c r="A5" s="123" t="s">
        <v>3</v>
      </c>
      <c r="B5" s="124" t="s">
        <v>477</v>
      </c>
      <c r="C5" s="125">
        <v>15729992</v>
      </c>
      <c r="D5" s="125">
        <v>0</v>
      </c>
      <c r="E5" s="125">
        <v>17340778</v>
      </c>
    </row>
    <row r="6" spans="1:5" ht="31.5" x14ac:dyDescent="0.2">
      <c r="A6" s="123" t="s">
        <v>4</v>
      </c>
      <c r="B6" s="124" t="s">
        <v>478</v>
      </c>
      <c r="C6" s="125">
        <v>136998</v>
      </c>
      <c r="D6" s="125">
        <v>0</v>
      </c>
      <c r="E6" s="125">
        <v>511608</v>
      </c>
    </row>
    <row r="7" spans="1:5" ht="47.25" x14ac:dyDescent="0.2">
      <c r="A7" s="150" t="s">
        <v>6</v>
      </c>
      <c r="B7" s="126" t="s">
        <v>479</v>
      </c>
      <c r="C7" s="127">
        <v>174976564</v>
      </c>
      <c r="D7" s="127">
        <v>0</v>
      </c>
      <c r="E7" s="127">
        <v>200333759</v>
      </c>
    </row>
    <row r="8" spans="1:5" ht="47.25" x14ac:dyDescent="0.2">
      <c r="A8" s="123" t="s">
        <v>8</v>
      </c>
      <c r="B8" s="124" t="s">
        <v>480</v>
      </c>
      <c r="C8" s="125">
        <v>68723053</v>
      </c>
      <c r="D8" s="125">
        <v>0</v>
      </c>
      <c r="E8" s="125">
        <v>67484363</v>
      </c>
    </row>
    <row r="9" spans="1:5" ht="31.5" x14ac:dyDescent="0.2">
      <c r="A9" s="123" t="s">
        <v>20</v>
      </c>
      <c r="B9" s="124" t="s">
        <v>481</v>
      </c>
      <c r="C9" s="125">
        <v>20660411</v>
      </c>
      <c r="D9" s="125">
        <v>0</v>
      </c>
      <c r="E9" s="125">
        <v>22975881</v>
      </c>
    </row>
    <row r="10" spans="1:5" ht="31.5" x14ac:dyDescent="0.2">
      <c r="A10" s="123" t="s">
        <v>1</v>
      </c>
      <c r="B10" s="124" t="s">
        <v>482</v>
      </c>
      <c r="C10" s="125">
        <v>668832</v>
      </c>
      <c r="D10" s="125">
        <v>0</v>
      </c>
      <c r="E10" s="125">
        <v>19137856</v>
      </c>
    </row>
    <row r="11" spans="1:5" ht="31.5" x14ac:dyDescent="0.2">
      <c r="A11" s="123" t="s">
        <v>379</v>
      </c>
      <c r="B11" s="124" t="s">
        <v>483</v>
      </c>
      <c r="C11" s="125">
        <v>10090543</v>
      </c>
      <c r="D11" s="125">
        <v>0</v>
      </c>
      <c r="E11" s="125">
        <v>9569643</v>
      </c>
    </row>
    <row r="12" spans="1:5" ht="31.5" x14ac:dyDescent="0.2">
      <c r="A12" s="150" t="s">
        <v>23</v>
      </c>
      <c r="B12" s="126" t="s">
        <v>484</v>
      </c>
      <c r="C12" s="127">
        <v>100142839</v>
      </c>
      <c r="D12" s="127">
        <v>0</v>
      </c>
      <c r="E12" s="127">
        <v>119167743</v>
      </c>
    </row>
    <row r="13" spans="1:5" ht="31.5" x14ac:dyDescent="0.2">
      <c r="A13" s="123" t="s">
        <v>25</v>
      </c>
      <c r="B13" s="124" t="s">
        <v>485</v>
      </c>
      <c r="C13" s="125">
        <v>20745476</v>
      </c>
      <c r="D13" s="125">
        <v>0</v>
      </c>
      <c r="E13" s="125">
        <v>22614247</v>
      </c>
    </row>
    <row r="14" spans="1:5" ht="31.5" x14ac:dyDescent="0.2">
      <c r="A14" s="123" t="s">
        <v>154</v>
      </c>
      <c r="B14" s="124" t="s">
        <v>486</v>
      </c>
      <c r="C14" s="125">
        <v>65210895</v>
      </c>
      <c r="D14" s="125">
        <v>0</v>
      </c>
      <c r="E14" s="125">
        <v>60558127</v>
      </c>
    </row>
    <row r="15" spans="1:5" ht="31.5" x14ac:dyDescent="0.2">
      <c r="A15" s="150" t="s">
        <v>29</v>
      </c>
      <c r="B15" s="126" t="s">
        <v>487</v>
      </c>
      <c r="C15" s="127">
        <v>85956371</v>
      </c>
      <c r="D15" s="127">
        <v>0</v>
      </c>
      <c r="E15" s="127">
        <v>83172374</v>
      </c>
    </row>
    <row r="16" spans="1:5" ht="31.5" x14ac:dyDescent="0.2">
      <c r="A16" s="123" t="s">
        <v>488</v>
      </c>
      <c r="B16" s="124" t="s">
        <v>489</v>
      </c>
      <c r="C16" s="125">
        <v>45506522</v>
      </c>
      <c r="D16" s="125">
        <v>0</v>
      </c>
      <c r="E16" s="125">
        <v>45183966</v>
      </c>
    </row>
    <row r="17" spans="1:5" ht="31.5" x14ac:dyDescent="0.2">
      <c r="A17" s="123" t="s">
        <v>31</v>
      </c>
      <c r="B17" s="124" t="s">
        <v>490</v>
      </c>
      <c r="C17" s="125">
        <v>21876583</v>
      </c>
      <c r="D17" s="125">
        <v>0</v>
      </c>
      <c r="E17" s="125">
        <v>21223237</v>
      </c>
    </row>
    <row r="18" spans="1:5" ht="31.5" x14ac:dyDescent="0.2">
      <c r="A18" s="123" t="s">
        <v>32</v>
      </c>
      <c r="B18" s="124" t="s">
        <v>491</v>
      </c>
      <c r="C18" s="125">
        <v>14181691</v>
      </c>
      <c r="D18" s="125">
        <v>0</v>
      </c>
      <c r="E18" s="125">
        <v>12296210</v>
      </c>
    </row>
    <row r="19" spans="1:5" ht="31.5" x14ac:dyDescent="0.2">
      <c r="A19" s="150" t="s">
        <v>33</v>
      </c>
      <c r="B19" s="126" t="s">
        <v>492</v>
      </c>
      <c r="C19" s="127">
        <v>81564796</v>
      </c>
      <c r="D19" s="127">
        <v>0</v>
      </c>
      <c r="E19" s="127">
        <v>78703413</v>
      </c>
    </row>
    <row r="20" spans="1:5" ht="31.5" x14ac:dyDescent="0.2">
      <c r="A20" s="150" t="s">
        <v>34</v>
      </c>
      <c r="B20" s="126" t="s">
        <v>493</v>
      </c>
      <c r="C20" s="127">
        <v>83587440</v>
      </c>
      <c r="D20" s="127">
        <v>0</v>
      </c>
      <c r="E20" s="127">
        <v>82098984</v>
      </c>
    </row>
    <row r="21" spans="1:5" ht="31.5" x14ac:dyDescent="0.2">
      <c r="A21" s="150" t="s">
        <v>150</v>
      </c>
      <c r="B21" s="126" t="s">
        <v>494</v>
      </c>
      <c r="C21" s="127">
        <v>75965795</v>
      </c>
      <c r="D21" s="127">
        <v>0</v>
      </c>
      <c r="E21" s="127">
        <v>87314857</v>
      </c>
    </row>
    <row r="22" spans="1:5" ht="47.25" x14ac:dyDescent="0.2">
      <c r="A22" s="150" t="s">
        <v>495</v>
      </c>
      <c r="B22" s="126" t="s">
        <v>496</v>
      </c>
      <c r="C22" s="127">
        <v>-51954999</v>
      </c>
      <c r="D22" s="127">
        <v>0</v>
      </c>
      <c r="E22" s="127">
        <v>-11788126</v>
      </c>
    </row>
    <row r="23" spans="1:5" ht="31.5" x14ac:dyDescent="0.2">
      <c r="A23" s="123" t="s">
        <v>50</v>
      </c>
      <c r="B23" s="124" t="s">
        <v>497</v>
      </c>
      <c r="C23" s="125">
        <v>0</v>
      </c>
      <c r="D23" s="125">
        <v>0</v>
      </c>
      <c r="E23" s="125">
        <v>155</v>
      </c>
    </row>
    <row r="24" spans="1:5" ht="31.5" x14ac:dyDescent="0.2">
      <c r="A24" s="150" t="s">
        <v>57</v>
      </c>
      <c r="B24" s="126" t="s">
        <v>498</v>
      </c>
      <c r="C24" s="127">
        <v>0</v>
      </c>
      <c r="D24" s="127">
        <v>0</v>
      </c>
      <c r="E24" s="127">
        <v>155</v>
      </c>
    </row>
    <row r="25" spans="1:5" ht="31.5" x14ac:dyDescent="0.2">
      <c r="A25" s="150" t="s">
        <v>59</v>
      </c>
      <c r="B25" s="126" t="s">
        <v>499</v>
      </c>
      <c r="C25" s="127">
        <v>0</v>
      </c>
      <c r="D25" s="127">
        <v>0</v>
      </c>
      <c r="E25" s="127">
        <v>-155</v>
      </c>
    </row>
    <row r="26" spans="1:5" ht="31.5" x14ac:dyDescent="0.2">
      <c r="A26" s="150" t="s">
        <v>60</v>
      </c>
      <c r="B26" s="126" t="s">
        <v>500</v>
      </c>
      <c r="C26" s="127">
        <v>-51954999</v>
      </c>
      <c r="D26" s="127">
        <v>0</v>
      </c>
      <c r="E26" s="127">
        <v>-11788281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
&amp;"Times New Roman,Félkövér"&amp;12Mátraszentimre Községi Önkormányzat 2019. évi zárszámadása&amp;"Arial CE,Normál"&amp;10
&amp;R&amp;"Times New Roman,Félkövér"13. melléklet a 5/2020. (VII.6.)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7"/>
  <sheetViews>
    <sheetView view="pageLayout" zoomScaleNormal="100" workbookViewId="0">
      <selection activeCell="D4" sqref="D4"/>
    </sheetView>
  </sheetViews>
  <sheetFormatPr defaultRowHeight="12.75" x14ac:dyDescent="0.2"/>
  <cols>
    <col min="1" max="1" width="5.42578125" style="128" bestFit="1" customWidth="1"/>
    <col min="2" max="2" width="35" customWidth="1"/>
    <col min="3" max="3" width="13.42578125" customWidth="1"/>
    <col min="4" max="5" width="12.5703125" bestFit="1" customWidth="1"/>
    <col min="6" max="6" width="10.28515625" customWidth="1"/>
  </cols>
  <sheetData>
    <row r="1" spans="1:6" ht="18" customHeight="1" x14ac:dyDescent="0.2">
      <c r="A1" s="173" t="s">
        <v>1004</v>
      </c>
      <c r="B1" s="173"/>
      <c r="C1" s="173"/>
      <c r="D1" s="173"/>
      <c r="E1" s="173"/>
      <c r="F1" s="173"/>
    </row>
    <row r="2" spans="1:6" ht="41.25" customHeight="1" x14ac:dyDescent="0.2">
      <c r="A2" s="139" t="s">
        <v>1002</v>
      </c>
      <c r="B2" s="139" t="s">
        <v>10</v>
      </c>
      <c r="C2" s="139" t="s">
        <v>11</v>
      </c>
      <c r="D2" s="139" t="s">
        <v>12</v>
      </c>
      <c r="E2" s="139" t="s">
        <v>13</v>
      </c>
      <c r="F2" s="139" t="s">
        <v>559</v>
      </c>
    </row>
    <row r="3" spans="1:6" ht="31.5" x14ac:dyDescent="0.2">
      <c r="A3" s="130" t="s">
        <v>2</v>
      </c>
      <c r="B3" s="131" t="s">
        <v>14</v>
      </c>
      <c r="C3" s="132">
        <v>43815800</v>
      </c>
      <c r="D3" s="132">
        <v>47515950</v>
      </c>
      <c r="E3" s="132">
        <v>42586710</v>
      </c>
      <c r="F3" s="142">
        <f>E3/D3</f>
        <v>0.8962613606588945</v>
      </c>
    </row>
    <row r="4" spans="1:6" ht="15.75" x14ac:dyDescent="0.2">
      <c r="A4" s="130" t="s">
        <v>3</v>
      </c>
      <c r="B4" s="131" t="s">
        <v>15</v>
      </c>
      <c r="C4" s="132">
        <v>3628200</v>
      </c>
      <c r="D4" s="132">
        <v>3628200</v>
      </c>
      <c r="E4" s="132">
        <v>2564957</v>
      </c>
      <c r="F4" s="142">
        <f t="shared" ref="F4:F67" si="0">E4/D4</f>
        <v>0.70695027837495172</v>
      </c>
    </row>
    <row r="5" spans="1:6" ht="31.5" x14ac:dyDescent="0.2">
      <c r="A5" s="130" t="s">
        <v>4</v>
      </c>
      <c r="B5" s="131" t="s">
        <v>16</v>
      </c>
      <c r="C5" s="132">
        <v>450000</v>
      </c>
      <c r="D5" s="132">
        <v>450000</v>
      </c>
      <c r="E5" s="132">
        <v>0</v>
      </c>
      <c r="F5" s="142">
        <f t="shared" si="0"/>
        <v>0</v>
      </c>
    </row>
    <row r="6" spans="1:6" ht="15.75" x14ac:dyDescent="0.2">
      <c r="A6" s="130" t="s">
        <v>6</v>
      </c>
      <c r="B6" s="131" t="s">
        <v>18</v>
      </c>
      <c r="C6" s="132">
        <v>2400000</v>
      </c>
      <c r="D6" s="132">
        <v>2400000</v>
      </c>
      <c r="E6" s="132">
        <v>1675000</v>
      </c>
      <c r="F6" s="142">
        <f t="shared" si="0"/>
        <v>0.69791666666666663</v>
      </c>
    </row>
    <row r="7" spans="1:6" ht="15.75" x14ac:dyDescent="0.2">
      <c r="A7" s="130" t="s">
        <v>194</v>
      </c>
      <c r="B7" s="131" t="s">
        <v>19</v>
      </c>
      <c r="C7" s="132">
        <v>640000</v>
      </c>
      <c r="D7" s="132">
        <v>640000</v>
      </c>
      <c r="E7" s="132">
        <v>236056</v>
      </c>
      <c r="F7" s="142">
        <f t="shared" si="0"/>
        <v>0.36883749999999998</v>
      </c>
    </row>
    <row r="8" spans="1:6" ht="15.75" x14ac:dyDescent="0.2">
      <c r="A8" s="130" t="s">
        <v>113</v>
      </c>
      <c r="B8" s="131" t="s">
        <v>21</v>
      </c>
      <c r="C8" s="132">
        <v>586000</v>
      </c>
      <c r="D8" s="132">
        <v>586000</v>
      </c>
      <c r="E8" s="132">
        <v>551430</v>
      </c>
      <c r="F8" s="142">
        <f t="shared" si="0"/>
        <v>0.94100682593856655</v>
      </c>
    </row>
    <row r="9" spans="1:6" ht="15.75" x14ac:dyDescent="0.2">
      <c r="A9" s="130" t="s">
        <v>17</v>
      </c>
      <c r="B9" s="131" t="s">
        <v>22</v>
      </c>
      <c r="C9" s="132">
        <v>252000</v>
      </c>
      <c r="D9" s="132">
        <v>252000</v>
      </c>
      <c r="E9" s="132">
        <v>0</v>
      </c>
      <c r="F9" s="142">
        <f t="shared" si="0"/>
        <v>0</v>
      </c>
    </row>
    <row r="10" spans="1:6" ht="15.75" x14ac:dyDescent="0.2">
      <c r="A10" s="130" t="s">
        <v>8</v>
      </c>
      <c r="B10" s="131" t="s">
        <v>24</v>
      </c>
      <c r="C10" s="132">
        <v>400000</v>
      </c>
      <c r="D10" s="132">
        <v>400000</v>
      </c>
      <c r="E10" s="132">
        <v>0</v>
      </c>
      <c r="F10" s="142">
        <f t="shared" si="0"/>
        <v>0</v>
      </c>
    </row>
    <row r="11" spans="1:6" ht="31.5" x14ac:dyDescent="0.2">
      <c r="A11" s="130" t="s">
        <v>20</v>
      </c>
      <c r="B11" s="131" t="s">
        <v>1005</v>
      </c>
      <c r="C11" s="132">
        <v>3224860</v>
      </c>
      <c r="D11" s="132">
        <v>3492108</v>
      </c>
      <c r="E11" s="132">
        <v>3111047</v>
      </c>
      <c r="F11" s="142">
        <f t="shared" si="0"/>
        <v>0.89087937715557475</v>
      </c>
    </row>
    <row r="12" spans="1:6" s="120" customFormat="1" ht="31.5" x14ac:dyDescent="0.2">
      <c r="A12" s="134" t="s">
        <v>1</v>
      </c>
      <c r="B12" s="135" t="s">
        <v>1014</v>
      </c>
      <c r="C12" s="136">
        <v>55396860</v>
      </c>
      <c r="D12" s="136">
        <v>59364258</v>
      </c>
      <c r="E12" s="136">
        <v>50725200</v>
      </c>
      <c r="F12" s="143">
        <f t="shared" si="0"/>
        <v>0.85447374748623994</v>
      </c>
    </row>
    <row r="13" spans="1:6" ht="31.5" x14ac:dyDescent="0.2">
      <c r="A13" s="130" t="s">
        <v>379</v>
      </c>
      <c r="B13" s="131" t="s">
        <v>28</v>
      </c>
      <c r="C13" s="132">
        <v>12000230</v>
      </c>
      <c r="D13" s="132">
        <v>13000230</v>
      </c>
      <c r="E13" s="132">
        <v>12487006</v>
      </c>
      <c r="F13" s="142">
        <f t="shared" si="0"/>
        <v>0.96052192922740598</v>
      </c>
    </row>
    <row r="14" spans="1:6" ht="63" x14ac:dyDescent="0.2">
      <c r="A14" s="130" t="s">
        <v>23</v>
      </c>
      <c r="B14" s="131" t="s">
        <v>30</v>
      </c>
      <c r="C14" s="132">
        <v>4992000</v>
      </c>
      <c r="D14" s="132">
        <v>3992000</v>
      </c>
      <c r="E14" s="132">
        <v>3125000</v>
      </c>
      <c r="F14" s="142">
        <f t="shared" si="0"/>
        <v>0.78281563126252507</v>
      </c>
    </row>
    <row r="15" spans="1:6" s="120" customFormat="1" ht="31.5" x14ac:dyDescent="0.2">
      <c r="A15" s="134" t="s">
        <v>25</v>
      </c>
      <c r="B15" s="135" t="s">
        <v>1015</v>
      </c>
      <c r="C15" s="136">
        <v>16992230</v>
      </c>
      <c r="D15" s="136">
        <v>16992230</v>
      </c>
      <c r="E15" s="136">
        <v>15612006</v>
      </c>
      <c r="F15" s="143">
        <f t="shared" si="0"/>
        <v>0.91877322752811141</v>
      </c>
    </row>
    <row r="16" spans="1:6" ht="15.75" x14ac:dyDescent="0.2">
      <c r="A16" s="134" t="s">
        <v>154</v>
      </c>
      <c r="B16" s="135" t="s">
        <v>1016</v>
      </c>
      <c r="C16" s="136">
        <v>72389090</v>
      </c>
      <c r="D16" s="136">
        <v>76356488</v>
      </c>
      <c r="E16" s="136">
        <v>66337206</v>
      </c>
      <c r="F16" s="143">
        <f t="shared" si="0"/>
        <v>0.86878283349019403</v>
      </c>
    </row>
    <row r="17" spans="1:6" ht="47.25" x14ac:dyDescent="0.2">
      <c r="A17" s="134" t="s">
        <v>26</v>
      </c>
      <c r="B17" s="135" t="s">
        <v>1017</v>
      </c>
      <c r="C17" s="136">
        <v>14579739</v>
      </c>
      <c r="D17" s="136">
        <v>15359474</v>
      </c>
      <c r="E17" s="136">
        <v>12561638</v>
      </c>
      <c r="F17" s="143">
        <f t="shared" si="0"/>
        <v>0.81784298082082763</v>
      </c>
    </row>
    <row r="18" spans="1:6" ht="21.75" customHeight="1" x14ac:dyDescent="0.2">
      <c r="A18" s="130" t="s">
        <v>27</v>
      </c>
      <c r="B18" s="131" t="s">
        <v>35</v>
      </c>
      <c r="C18" s="132">
        <v>0</v>
      </c>
      <c r="D18" s="132">
        <v>0</v>
      </c>
      <c r="E18" s="132">
        <v>12198642</v>
      </c>
      <c r="F18" s="142"/>
    </row>
    <row r="19" spans="1:6" ht="15.75" x14ac:dyDescent="0.2">
      <c r="A19" s="130" t="s">
        <v>29</v>
      </c>
      <c r="B19" s="131" t="s">
        <v>37</v>
      </c>
      <c r="C19" s="132">
        <v>0</v>
      </c>
      <c r="D19" s="132">
        <v>0</v>
      </c>
      <c r="E19" s="132">
        <v>94864</v>
      </c>
      <c r="F19" s="142"/>
    </row>
    <row r="20" spans="1:6" ht="31.5" x14ac:dyDescent="0.2">
      <c r="A20" s="130" t="s">
        <v>488</v>
      </c>
      <c r="B20" s="131" t="s">
        <v>39</v>
      </c>
      <c r="C20" s="132">
        <v>0</v>
      </c>
      <c r="D20" s="132">
        <v>0</v>
      </c>
      <c r="E20" s="132">
        <v>268132</v>
      </c>
      <c r="F20" s="142"/>
    </row>
    <row r="21" spans="1:6" ht="15.75" x14ac:dyDescent="0.2">
      <c r="A21" s="130" t="s">
        <v>31</v>
      </c>
      <c r="B21" s="131" t="s">
        <v>41</v>
      </c>
      <c r="C21" s="132">
        <v>500000</v>
      </c>
      <c r="D21" s="132">
        <v>500000</v>
      </c>
      <c r="E21" s="132">
        <v>431099</v>
      </c>
      <c r="F21" s="142">
        <f t="shared" si="0"/>
        <v>0.86219800000000002</v>
      </c>
    </row>
    <row r="22" spans="1:6" ht="31.5" x14ac:dyDescent="0.2">
      <c r="A22" s="130" t="s">
        <v>32</v>
      </c>
      <c r="B22" s="131" t="s">
        <v>43</v>
      </c>
      <c r="C22" s="132">
        <v>19000000</v>
      </c>
      <c r="D22" s="132">
        <v>24300000</v>
      </c>
      <c r="E22" s="132">
        <v>22802648</v>
      </c>
      <c r="F22" s="142">
        <f t="shared" si="0"/>
        <v>0.93838057613168724</v>
      </c>
    </row>
    <row r="23" spans="1:6" s="120" customFormat="1" ht="15.75" x14ac:dyDescent="0.2">
      <c r="A23" s="134" t="s">
        <v>33</v>
      </c>
      <c r="B23" s="135" t="s">
        <v>1018</v>
      </c>
      <c r="C23" s="136">
        <v>19500000</v>
      </c>
      <c r="D23" s="136">
        <v>24800000</v>
      </c>
      <c r="E23" s="136">
        <v>23233747</v>
      </c>
      <c r="F23" s="143">
        <f t="shared" si="0"/>
        <v>0.93684463709677424</v>
      </c>
    </row>
    <row r="24" spans="1:6" ht="31.5" x14ac:dyDescent="0.2">
      <c r="A24" s="130" t="s">
        <v>34</v>
      </c>
      <c r="B24" s="131" t="s">
        <v>46</v>
      </c>
      <c r="C24" s="132">
        <v>1600000</v>
      </c>
      <c r="D24" s="132">
        <v>1600000</v>
      </c>
      <c r="E24" s="132">
        <v>831476</v>
      </c>
      <c r="F24" s="142">
        <f t="shared" si="0"/>
        <v>0.51967249999999998</v>
      </c>
    </row>
    <row r="25" spans="1:6" ht="31.5" x14ac:dyDescent="0.2">
      <c r="A25" s="130" t="s">
        <v>150</v>
      </c>
      <c r="B25" s="131" t="s">
        <v>48</v>
      </c>
      <c r="C25" s="132">
        <v>1300000</v>
      </c>
      <c r="D25" s="132">
        <v>1300000</v>
      </c>
      <c r="E25" s="132">
        <v>798313</v>
      </c>
      <c r="F25" s="142">
        <f t="shared" si="0"/>
        <v>0.61408692307692303</v>
      </c>
    </row>
    <row r="26" spans="1:6" s="120" customFormat="1" ht="31.5" x14ac:dyDescent="0.2">
      <c r="A26" s="134" t="s">
        <v>495</v>
      </c>
      <c r="B26" s="135" t="s">
        <v>1019</v>
      </c>
      <c r="C26" s="136">
        <v>2900000</v>
      </c>
      <c r="D26" s="136">
        <v>2900000</v>
      </c>
      <c r="E26" s="136">
        <v>1629789</v>
      </c>
      <c r="F26" s="143">
        <f t="shared" si="0"/>
        <v>0.56199620689655172</v>
      </c>
    </row>
    <row r="27" spans="1:6" ht="15.75" x14ac:dyDescent="0.2">
      <c r="A27" s="130" t="s">
        <v>36</v>
      </c>
      <c r="B27" s="131" t="s">
        <v>51</v>
      </c>
      <c r="C27" s="132">
        <v>12200000</v>
      </c>
      <c r="D27" s="132">
        <v>13200000</v>
      </c>
      <c r="E27" s="132">
        <v>9613309</v>
      </c>
      <c r="F27" s="142">
        <f t="shared" si="0"/>
        <v>0.7282809848484848</v>
      </c>
    </row>
    <row r="28" spans="1:6" ht="15.75" x14ac:dyDescent="0.2">
      <c r="A28" s="130" t="s">
        <v>238</v>
      </c>
      <c r="B28" s="131" t="s">
        <v>53</v>
      </c>
      <c r="C28" s="132">
        <v>800000</v>
      </c>
      <c r="D28" s="132">
        <v>800000</v>
      </c>
      <c r="E28" s="132">
        <v>663866</v>
      </c>
      <c r="F28" s="142">
        <f t="shared" si="0"/>
        <v>0.82983249999999997</v>
      </c>
    </row>
    <row r="29" spans="1:6" ht="15.75" x14ac:dyDescent="0.2">
      <c r="A29" s="130" t="s">
        <v>38</v>
      </c>
      <c r="B29" s="131" t="s">
        <v>1020</v>
      </c>
      <c r="C29" s="132">
        <v>2000000</v>
      </c>
      <c r="D29" s="132">
        <v>2000000</v>
      </c>
      <c r="E29" s="132">
        <v>537473</v>
      </c>
      <c r="F29" s="142">
        <f t="shared" si="0"/>
        <v>0.26873649999999999</v>
      </c>
    </row>
    <row r="30" spans="1:6" ht="31.5" x14ac:dyDescent="0.2">
      <c r="A30" s="130" t="s">
        <v>40</v>
      </c>
      <c r="B30" s="131" t="s">
        <v>56</v>
      </c>
      <c r="C30" s="132">
        <v>4000000</v>
      </c>
      <c r="D30" s="132">
        <v>4400000</v>
      </c>
      <c r="E30" s="132">
        <v>2798364</v>
      </c>
      <c r="F30" s="142">
        <f t="shared" si="0"/>
        <v>0.63599181818181816</v>
      </c>
    </row>
    <row r="31" spans="1:6" ht="31.5" x14ac:dyDescent="0.2">
      <c r="A31" s="130" t="s">
        <v>42</v>
      </c>
      <c r="B31" s="131" t="s">
        <v>58</v>
      </c>
      <c r="C31" s="132">
        <v>11000000</v>
      </c>
      <c r="D31" s="132">
        <v>14627324</v>
      </c>
      <c r="E31" s="132">
        <v>14152324</v>
      </c>
      <c r="F31" s="142">
        <f t="shared" si="0"/>
        <v>0.96752652775039372</v>
      </c>
    </row>
    <row r="32" spans="1:6" ht="15.75" x14ac:dyDescent="0.2">
      <c r="A32" s="130" t="s">
        <v>200</v>
      </c>
      <c r="B32" s="131" t="s">
        <v>1021</v>
      </c>
      <c r="C32" s="132">
        <v>33000000</v>
      </c>
      <c r="D32" s="132">
        <v>36300000</v>
      </c>
      <c r="E32" s="132">
        <v>30286531</v>
      </c>
      <c r="F32" s="142">
        <f t="shared" si="0"/>
        <v>0.83433969696969701</v>
      </c>
    </row>
    <row r="33" spans="1:6" ht="15.75" x14ac:dyDescent="0.2">
      <c r="A33" s="130" t="s">
        <v>44</v>
      </c>
      <c r="B33" s="131" t="s">
        <v>61</v>
      </c>
      <c r="C33" s="132">
        <v>0</v>
      </c>
      <c r="D33" s="132">
        <v>0</v>
      </c>
      <c r="E33" s="132">
        <v>1571190</v>
      </c>
      <c r="F33" s="142"/>
    </row>
    <row r="34" spans="1:6" s="120" customFormat="1" ht="31.5" x14ac:dyDescent="0.2">
      <c r="A34" s="134" t="s">
        <v>45</v>
      </c>
      <c r="B34" s="135" t="s">
        <v>1022</v>
      </c>
      <c r="C34" s="136">
        <v>63000000</v>
      </c>
      <c r="D34" s="136">
        <v>71327324</v>
      </c>
      <c r="E34" s="136">
        <v>58051867</v>
      </c>
      <c r="F34" s="143">
        <f t="shared" si="0"/>
        <v>0.81387978329314581</v>
      </c>
    </row>
    <row r="35" spans="1:6" ht="15.75" x14ac:dyDescent="0.2">
      <c r="A35" s="130" t="s">
        <v>47</v>
      </c>
      <c r="B35" s="131" t="s">
        <v>64</v>
      </c>
      <c r="C35" s="132">
        <v>300000</v>
      </c>
      <c r="D35" s="132">
        <v>300000</v>
      </c>
      <c r="E35" s="132">
        <v>221342</v>
      </c>
      <c r="F35" s="142">
        <f t="shared" si="0"/>
        <v>0.73780666666666672</v>
      </c>
    </row>
    <row r="36" spans="1:6" ht="31.5" x14ac:dyDescent="0.2">
      <c r="A36" s="130" t="s">
        <v>49</v>
      </c>
      <c r="B36" s="131" t="s">
        <v>66</v>
      </c>
      <c r="C36" s="132">
        <v>700000</v>
      </c>
      <c r="D36" s="132">
        <v>1896080</v>
      </c>
      <c r="E36" s="132">
        <v>1583580</v>
      </c>
      <c r="F36" s="142">
        <f t="shared" si="0"/>
        <v>0.83518627905995524</v>
      </c>
    </row>
    <row r="37" spans="1:6" s="120" customFormat="1" ht="47.25" x14ac:dyDescent="0.2">
      <c r="A37" s="134" t="s">
        <v>50</v>
      </c>
      <c r="B37" s="135" t="s">
        <v>1023</v>
      </c>
      <c r="C37" s="136">
        <v>1000000</v>
      </c>
      <c r="D37" s="136">
        <v>2196080</v>
      </c>
      <c r="E37" s="136">
        <v>1804922</v>
      </c>
      <c r="F37" s="143">
        <f t="shared" si="0"/>
        <v>0.82188353794033009</v>
      </c>
    </row>
    <row r="38" spans="1:6" ht="31.5" x14ac:dyDescent="0.2">
      <c r="A38" s="130" t="s">
        <v>52</v>
      </c>
      <c r="B38" s="131" t="s">
        <v>69</v>
      </c>
      <c r="C38" s="132">
        <v>17800000</v>
      </c>
      <c r="D38" s="132">
        <v>17950000</v>
      </c>
      <c r="E38" s="132">
        <v>15149763</v>
      </c>
      <c r="F38" s="142">
        <f t="shared" si="0"/>
        <v>0.84399793871866291</v>
      </c>
    </row>
    <row r="39" spans="1:6" ht="31.5" x14ac:dyDescent="0.2">
      <c r="A39" s="130" t="s">
        <v>54</v>
      </c>
      <c r="B39" s="131" t="s">
        <v>71</v>
      </c>
      <c r="C39" s="132">
        <v>2800000</v>
      </c>
      <c r="D39" s="132">
        <v>6300000</v>
      </c>
      <c r="E39" s="132">
        <v>6213000</v>
      </c>
      <c r="F39" s="142">
        <f t="shared" si="0"/>
        <v>0.98619047619047617</v>
      </c>
    </row>
    <row r="40" spans="1:6" ht="15.75" x14ac:dyDescent="0.2">
      <c r="A40" s="130" t="s">
        <v>116</v>
      </c>
      <c r="B40" s="131" t="s">
        <v>1024</v>
      </c>
      <c r="C40" s="132">
        <v>50000</v>
      </c>
      <c r="D40" s="132">
        <v>50000</v>
      </c>
      <c r="E40" s="132">
        <v>155</v>
      </c>
      <c r="F40" s="142">
        <f t="shared" si="0"/>
        <v>3.0999999999999999E-3</v>
      </c>
    </row>
    <row r="41" spans="1:6" ht="31.5" x14ac:dyDescent="0.2">
      <c r="A41" s="130" t="s">
        <v>55</v>
      </c>
      <c r="B41" s="131" t="s">
        <v>1025</v>
      </c>
      <c r="C41" s="132">
        <v>50000</v>
      </c>
      <c r="D41" s="132">
        <v>50000</v>
      </c>
      <c r="E41" s="132">
        <v>0</v>
      </c>
      <c r="F41" s="142">
        <f t="shared" si="0"/>
        <v>0</v>
      </c>
    </row>
    <row r="42" spans="1:6" ht="15.75" x14ac:dyDescent="0.2">
      <c r="A42" s="130" t="s">
        <v>152</v>
      </c>
      <c r="B42" s="131" t="s">
        <v>75</v>
      </c>
      <c r="C42" s="132">
        <v>900000</v>
      </c>
      <c r="D42" s="132">
        <v>1200000</v>
      </c>
      <c r="E42" s="132">
        <v>1195141</v>
      </c>
      <c r="F42" s="142">
        <f t="shared" si="0"/>
        <v>0.99595083333333334</v>
      </c>
    </row>
    <row r="43" spans="1:6" s="120" customFormat="1" ht="31.5" x14ac:dyDescent="0.2">
      <c r="A43" s="134" t="s">
        <v>1006</v>
      </c>
      <c r="B43" s="135" t="s">
        <v>1026</v>
      </c>
      <c r="C43" s="136">
        <v>21600000</v>
      </c>
      <c r="D43" s="136">
        <v>25550000</v>
      </c>
      <c r="E43" s="136">
        <v>22558059</v>
      </c>
      <c r="F43" s="143">
        <f t="shared" si="0"/>
        <v>0.88289859099804302</v>
      </c>
    </row>
    <row r="44" spans="1:6" ht="31.5" x14ac:dyDescent="0.2">
      <c r="A44" s="134" t="s">
        <v>57</v>
      </c>
      <c r="B44" s="135" t="s">
        <v>1027</v>
      </c>
      <c r="C44" s="136">
        <v>108000000</v>
      </c>
      <c r="D44" s="136">
        <v>126773404</v>
      </c>
      <c r="E44" s="136">
        <v>107278384</v>
      </c>
      <c r="F44" s="143">
        <f t="shared" si="0"/>
        <v>0.84622153081887741</v>
      </c>
    </row>
    <row r="45" spans="1:6" s="120" customFormat="1" ht="15.75" x14ac:dyDescent="0.2">
      <c r="A45" s="134" t="s">
        <v>59</v>
      </c>
      <c r="B45" s="135" t="s">
        <v>1028</v>
      </c>
      <c r="C45" s="136">
        <v>700000</v>
      </c>
      <c r="D45" s="136">
        <v>700000</v>
      </c>
      <c r="E45" s="136">
        <v>561000</v>
      </c>
      <c r="F45" s="143">
        <f t="shared" si="0"/>
        <v>0.80142857142857138</v>
      </c>
    </row>
    <row r="46" spans="1:6" ht="47.25" x14ac:dyDescent="0.2">
      <c r="A46" s="130" t="s">
        <v>60</v>
      </c>
      <c r="B46" s="131" t="s">
        <v>80</v>
      </c>
      <c r="C46" s="132">
        <v>0</v>
      </c>
      <c r="D46" s="132">
        <v>0</v>
      </c>
      <c r="E46" s="132">
        <v>561000</v>
      </c>
      <c r="F46" s="142"/>
    </row>
    <row r="47" spans="1:6" s="120" customFormat="1" ht="31.5" x14ac:dyDescent="0.2">
      <c r="A47" s="134" t="s">
        <v>62</v>
      </c>
      <c r="B47" s="135" t="s">
        <v>1029</v>
      </c>
      <c r="C47" s="136">
        <v>1100000</v>
      </c>
      <c r="D47" s="136">
        <v>1100000</v>
      </c>
      <c r="E47" s="136">
        <v>722120</v>
      </c>
      <c r="F47" s="143">
        <f t="shared" si="0"/>
        <v>0.65647272727272732</v>
      </c>
    </row>
    <row r="48" spans="1:6" ht="31.5" x14ac:dyDescent="0.2">
      <c r="A48" s="130" t="s">
        <v>63</v>
      </c>
      <c r="B48" s="131" t="s">
        <v>82</v>
      </c>
      <c r="C48" s="132">
        <v>0</v>
      </c>
      <c r="D48" s="132">
        <v>0</v>
      </c>
      <c r="E48" s="132">
        <v>346200</v>
      </c>
      <c r="F48" s="142"/>
    </row>
    <row r="49" spans="1:6" ht="63" x14ac:dyDescent="0.2">
      <c r="A49" s="130" t="s">
        <v>65</v>
      </c>
      <c r="B49" s="131" t="s">
        <v>83</v>
      </c>
      <c r="C49" s="132">
        <v>0</v>
      </c>
      <c r="D49" s="132">
        <v>0</v>
      </c>
      <c r="E49" s="132">
        <v>375920</v>
      </c>
      <c r="F49" s="142"/>
    </row>
    <row r="50" spans="1:6" ht="31.5" x14ac:dyDescent="0.2">
      <c r="A50" s="134" t="s">
        <v>67</v>
      </c>
      <c r="B50" s="135" t="s">
        <v>1030</v>
      </c>
      <c r="C50" s="136">
        <v>1800000</v>
      </c>
      <c r="D50" s="136">
        <v>1800000</v>
      </c>
      <c r="E50" s="136">
        <v>1283120</v>
      </c>
      <c r="F50" s="143">
        <f t="shared" si="0"/>
        <v>0.71284444444444439</v>
      </c>
    </row>
    <row r="51" spans="1:6" ht="47.25" x14ac:dyDescent="0.2">
      <c r="A51" s="130" t="s">
        <v>68</v>
      </c>
      <c r="B51" s="131" t="s">
        <v>84</v>
      </c>
      <c r="C51" s="132">
        <v>0</v>
      </c>
      <c r="D51" s="132">
        <v>342002</v>
      </c>
      <c r="E51" s="132">
        <v>342002</v>
      </c>
      <c r="F51" s="142">
        <f t="shared" si="0"/>
        <v>1</v>
      </c>
    </row>
    <row r="52" spans="1:6" s="120" customFormat="1" ht="23.25" customHeight="1" x14ac:dyDescent="0.2">
      <c r="A52" s="134" t="s">
        <v>70</v>
      </c>
      <c r="B52" s="135" t="s">
        <v>1031</v>
      </c>
      <c r="C52" s="136">
        <v>0</v>
      </c>
      <c r="D52" s="136">
        <v>342002</v>
      </c>
      <c r="E52" s="136">
        <v>342002</v>
      </c>
      <c r="F52" s="143">
        <f t="shared" si="0"/>
        <v>1</v>
      </c>
    </row>
    <row r="53" spans="1:6" s="120" customFormat="1" ht="47.25" x14ac:dyDescent="0.2">
      <c r="A53" s="134" t="s">
        <v>72</v>
      </c>
      <c r="B53" s="135" t="s">
        <v>1032</v>
      </c>
      <c r="C53" s="136">
        <v>61894530</v>
      </c>
      <c r="D53" s="136">
        <v>62808870</v>
      </c>
      <c r="E53" s="136">
        <v>47154566</v>
      </c>
      <c r="F53" s="143">
        <f t="shared" si="0"/>
        <v>0.75076284607572152</v>
      </c>
    </row>
    <row r="54" spans="1:6" ht="31.5" x14ac:dyDescent="0.2">
      <c r="A54" s="130" t="s">
        <v>1007</v>
      </c>
      <c r="B54" s="131" t="s">
        <v>86</v>
      </c>
      <c r="C54" s="132">
        <v>0</v>
      </c>
      <c r="D54" s="132">
        <v>0</v>
      </c>
      <c r="E54" s="132">
        <v>40000</v>
      </c>
      <c r="F54" s="142"/>
    </row>
    <row r="55" spans="1:6" ht="31.5" x14ac:dyDescent="0.2">
      <c r="A55" s="130" t="s">
        <v>392</v>
      </c>
      <c r="B55" s="131" t="s">
        <v>87</v>
      </c>
      <c r="C55" s="132">
        <v>0</v>
      </c>
      <c r="D55" s="132">
        <v>28369019</v>
      </c>
      <c r="E55" s="132">
        <v>24132352</v>
      </c>
      <c r="F55" s="142"/>
    </row>
    <row r="56" spans="1:6" ht="31.5" x14ac:dyDescent="0.2">
      <c r="A56" s="130" t="s">
        <v>73</v>
      </c>
      <c r="B56" s="131" t="s">
        <v>88</v>
      </c>
      <c r="C56" s="132">
        <v>0</v>
      </c>
      <c r="D56" s="132">
        <v>350000</v>
      </c>
      <c r="E56" s="132">
        <v>351520</v>
      </c>
      <c r="F56" s="142"/>
    </row>
    <row r="57" spans="1:6" ht="31.5" x14ac:dyDescent="0.2">
      <c r="A57" s="130" t="s">
        <v>554</v>
      </c>
      <c r="B57" s="131" t="s">
        <v>90</v>
      </c>
      <c r="C57" s="132">
        <v>0</v>
      </c>
      <c r="D57" s="132">
        <v>34089850</v>
      </c>
      <c r="E57" s="132">
        <v>22630694</v>
      </c>
      <c r="F57" s="142"/>
    </row>
    <row r="58" spans="1:6" ht="47.25" x14ac:dyDescent="0.2">
      <c r="A58" s="130" t="s">
        <v>243</v>
      </c>
      <c r="B58" s="131" t="s">
        <v>1033</v>
      </c>
      <c r="C58" s="132">
        <v>0</v>
      </c>
      <c r="D58" s="132">
        <v>100000</v>
      </c>
      <c r="E58" s="132">
        <v>100000</v>
      </c>
      <c r="F58" s="142">
        <f t="shared" si="0"/>
        <v>1</v>
      </c>
    </row>
    <row r="59" spans="1:6" ht="15.75" x14ac:dyDescent="0.2">
      <c r="A59" s="130" t="s">
        <v>245</v>
      </c>
      <c r="B59" s="131" t="s">
        <v>93</v>
      </c>
      <c r="C59" s="132">
        <v>0</v>
      </c>
      <c r="D59" s="132">
        <v>0</v>
      </c>
      <c r="E59" s="132">
        <v>100000</v>
      </c>
      <c r="F59" s="142"/>
    </row>
    <row r="60" spans="1:6" ht="31.5" x14ac:dyDescent="0.2">
      <c r="A60" s="130" t="s">
        <v>74</v>
      </c>
      <c r="B60" s="131" t="s">
        <v>1034</v>
      </c>
      <c r="C60" s="132">
        <v>2000000</v>
      </c>
      <c r="D60" s="132">
        <v>1650000</v>
      </c>
      <c r="E60" s="132">
        <v>1150000</v>
      </c>
      <c r="F60" s="142">
        <f t="shared" si="0"/>
        <v>0.69696969696969702</v>
      </c>
    </row>
    <row r="61" spans="1:6" ht="15.75" x14ac:dyDescent="0.2">
      <c r="A61" s="130" t="s">
        <v>76</v>
      </c>
      <c r="B61" s="131" t="s">
        <v>96</v>
      </c>
      <c r="C61" s="132">
        <v>0</v>
      </c>
      <c r="D61" s="132">
        <v>0</v>
      </c>
      <c r="E61" s="132">
        <v>1150000</v>
      </c>
      <c r="F61" s="142"/>
    </row>
    <row r="62" spans="1:6" ht="15.75" x14ac:dyDescent="0.2">
      <c r="A62" s="130" t="s">
        <v>77</v>
      </c>
      <c r="B62" s="131" t="s">
        <v>97</v>
      </c>
      <c r="C62" s="132">
        <v>6287706</v>
      </c>
      <c r="D62" s="132">
        <v>3678761</v>
      </c>
      <c r="E62" s="132">
        <v>0</v>
      </c>
      <c r="F62" s="142">
        <f t="shared" si="0"/>
        <v>0</v>
      </c>
    </row>
    <row r="63" spans="1:6" ht="31.5" x14ac:dyDescent="0.2">
      <c r="A63" s="134" t="s">
        <v>247</v>
      </c>
      <c r="B63" s="135" t="s">
        <v>1035</v>
      </c>
      <c r="C63" s="136">
        <v>70182236</v>
      </c>
      <c r="D63" s="136">
        <v>68579633</v>
      </c>
      <c r="E63" s="136">
        <v>48746568</v>
      </c>
      <c r="F63" s="143">
        <f t="shared" si="0"/>
        <v>0.71080240397320293</v>
      </c>
    </row>
    <row r="64" spans="1:6" ht="31.5" x14ac:dyDescent="0.2">
      <c r="A64" s="130" t="s">
        <v>78</v>
      </c>
      <c r="B64" s="131" t="s">
        <v>98</v>
      </c>
      <c r="C64" s="132">
        <v>0</v>
      </c>
      <c r="D64" s="132">
        <v>1500000</v>
      </c>
      <c r="E64" s="132">
        <v>1500000</v>
      </c>
      <c r="F64" s="142">
        <f t="shared" si="0"/>
        <v>1</v>
      </c>
    </row>
    <row r="65" spans="1:6" ht="31.5" x14ac:dyDescent="0.2">
      <c r="A65" s="130" t="s">
        <v>1008</v>
      </c>
      <c r="B65" s="131" t="s">
        <v>1036</v>
      </c>
      <c r="C65" s="132">
        <v>14247358</v>
      </c>
      <c r="D65" s="132">
        <v>25864964</v>
      </c>
      <c r="E65" s="132">
        <v>21354233</v>
      </c>
      <c r="F65" s="142">
        <f t="shared" si="0"/>
        <v>0.82560459005471654</v>
      </c>
    </row>
    <row r="66" spans="1:6" ht="31.5" x14ac:dyDescent="0.2">
      <c r="A66" s="130" t="s">
        <v>248</v>
      </c>
      <c r="B66" s="131" t="s">
        <v>99</v>
      </c>
      <c r="C66" s="132">
        <v>400000</v>
      </c>
      <c r="D66" s="132">
        <v>2100000</v>
      </c>
      <c r="E66" s="132">
        <v>1715945</v>
      </c>
      <c r="F66" s="142">
        <f t="shared" si="0"/>
        <v>0.81711666666666671</v>
      </c>
    </row>
    <row r="67" spans="1:6" ht="31.5" x14ac:dyDescent="0.2">
      <c r="A67" s="130" t="s">
        <v>250</v>
      </c>
      <c r="B67" s="131" t="s">
        <v>100</v>
      </c>
      <c r="C67" s="132">
        <v>17500000</v>
      </c>
      <c r="D67" s="132">
        <v>12809405</v>
      </c>
      <c r="E67" s="132">
        <v>804909</v>
      </c>
      <c r="F67" s="142">
        <f t="shared" si="0"/>
        <v>6.2837344903998268E-2</v>
      </c>
    </row>
    <row r="68" spans="1:6" ht="31.5" x14ac:dyDescent="0.2">
      <c r="A68" s="130" t="s">
        <v>396</v>
      </c>
      <c r="B68" s="131" t="s">
        <v>101</v>
      </c>
      <c r="C68" s="132">
        <v>6849861</v>
      </c>
      <c r="D68" s="132">
        <v>6916400</v>
      </c>
      <c r="E68" s="132">
        <v>1138244</v>
      </c>
      <c r="F68" s="142">
        <f t="shared" ref="F68:F85" si="1">E68/D68</f>
        <v>0.16457174252501303</v>
      </c>
    </row>
    <row r="69" spans="1:6" ht="31.5" x14ac:dyDescent="0.2">
      <c r="A69" s="134" t="s">
        <v>398</v>
      </c>
      <c r="B69" s="135" t="s">
        <v>1037</v>
      </c>
      <c r="C69" s="136">
        <v>38997219</v>
      </c>
      <c r="D69" s="136">
        <v>49190769</v>
      </c>
      <c r="E69" s="136">
        <v>26513331</v>
      </c>
      <c r="F69" s="143">
        <f t="shared" si="1"/>
        <v>0.53898996781286346</v>
      </c>
    </row>
    <row r="70" spans="1:6" ht="15.75" x14ac:dyDescent="0.2">
      <c r="A70" s="130" t="s">
        <v>118</v>
      </c>
      <c r="B70" s="131" t="s">
        <v>102</v>
      </c>
      <c r="C70" s="132">
        <v>20300000</v>
      </c>
      <c r="D70" s="132">
        <v>25427720</v>
      </c>
      <c r="E70" s="132">
        <v>25415079</v>
      </c>
      <c r="F70" s="142">
        <f t="shared" si="1"/>
        <v>0.99950286537684074</v>
      </c>
    </row>
    <row r="71" spans="1:6" ht="31.5" x14ac:dyDescent="0.2">
      <c r="A71" s="130" t="s">
        <v>252</v>
      </c>
      <c r="B71" s="131" t="s">
        <v>103</v>
      </c>
      <c r="C71" s="132">
        <v>500000</v>
      </c>
      <c r="D71" s="132">
        <v>1500000</v>
      </c>
      <c r="E71" s="132">
        <v>1023538</v>
      </c>
      <c r="F71" s="142">
        <f t="shared" si="1"/>
        <v>0.68235866666666667</v>
      </c>
    </row>
    <row r="72" spans="1:6" ht="31.5" x14ac:dyDescent="0.2">
      <c r="A72" s="130" t="s">
        <v>402</v>
      </c>
      <c r="B72" s="131" t="s">
        <v>104</v>
      </c>
      <c r="C72" s="132">
        <v>4175211</v>
      </c>
      <c r="D72" s="132">
        <v>6350768</v>
      </c>
      <c r="E72" s="132">
        <v>6347354</v>
      </c>
      <c r="F72" s="142">
        <f t="shared" si="1"/>
        <v>0.99946242722140066</v>
      </c>
    </row>
    <row r="73" spans="1:6" ht="15.75" x14ac:dyDescent="0.2">
      <c r="A73" s="134" t="s">
        <v>119</v>
      </c>
      <c r="B73" s="135" t="s">
        <v>1038</v>
      </c>
      <c r="C73" s="136">
        <v>24975211</v>
      </c>
      <c r="D73" s="136">
        <v>33278488</v>
      </c>
      <c r="E73" s="136">
        <v>32785971</v>
      </c>
      <c r="F73" s="143">
        <f t="shared" si="1"/>
        <v>0.98520013890054137</v>
      </c>
    </row>
    <row r="74" spans="1:6" ht="31.5" x14ac:dyDescent="0.2">
      <c r="A74" s="130" t="s">
        <v>79</v>
      </c>
      <c r="B74" s="131" t="s">
        <v>1039</v>
      </c>
      <c r="C74" s="132">
        <v>0</v>
      </c>
      <c r="D74" s="132">
        <v>1462342</v>
      </c>
      <c r="E74" s="132">
        <v>1462342</v>
      </c>
      <c r="F74" s="142">
        <f t="shared" si="1"/>
        <v>1</v>
      </c>
    </row>
    <row r="75" spans="1:6" ht="31.5" x14ac:dyDescent="0.2">
      <c r="A75" s="130" t="s">
        <v>406</v>
      </c>
      <c r="B75" s="131" t="s">
        <v>107</v>
      </c>
      <c r="C75" s="132">
        <v>0</v>
      </c>
      <c r="D75" s="132">
        <v>0</v>
      </c>
      <c r="E75" s="132">
        <v>1462342</v>
      </c>
      <c r="F75" s="142"/>
    </row>
    <row r="76" spans="1:6" ht="47.25" x14ac:dyDescent="0.2">
      <c r="A76" s="130" t="s">
        <v>1009</v>
      </c>
      <c r="B76" s="131" t="s">
        <v>1040</v>
      </c>
      <c r="C76" s="132">
        <v>1000000</v>
      </c>
      <c r="D76" s="132">
        <v>1350000</v>
      </c>
      <c r="E76" s="132">
        <v>1150000</v>
      </c>
      <c r="F76" s="142">
        <f t="shared" si="1"/>
        <v>0.85185185185185186</v>
      </c>
    </row>
    <row r="77" spans="1:6" ht="15.75" x14ac:dyDescent="0.2">
      <c r="A77" s="130" t="s">
        <v>1010</v>
      </c>
      <c r="B77" s="131" t="s">
        <v>108</v>
      </c>
      <c r="C77" s="132">
        <v>0</v>
      </c>
      <c r="D77" s="132">
        <v>0</v>
      </c>
      <c r="E77" s="132">
        <v>1000000</v>
      </c>
      <c r="F77" s="142"/>
    </row>
    <row r="78" spans="1:6" ht="15.75" x14ac:dyDescent="0.2">
      <c r="A78" s="130" t="s">
        <v>1011</v>
      </c>
      <c r="B78" s="131" t="s">
        <v>109</v>
      </c>
      <c r="C78" s="132">
        <v>0</v>
      </c>
      <c r="D78" s="132">
        <v>0</v>
      </c>
      <c r="E78" s="132">
        <v>150000</v>
      </c>
      <c r="F78" s="142"/>
    </row>
    <row r="79" spans="1:6" ht="31.5" x14ac:dyDescent="0.2">
      <c r="A79" s="134" t="s">
        <v>205</v>
      </c>
      <c r="B79" s="135" t="s">
        <v>1041</v>
      </c>
      <c r="C79" s="136">
        <v>1000000</v>
      </c>
      <c r="D79" s="136">
        <v>2812342</v>
      </c>
      <c r="E79" s="136">
        <v>2612342</v>
      </c>
      <c r="F79" s="143">
        <f t="shared" si="1"/>
        <v>0.92888489380025618</v>
      </c>
    </row>
    <row r="80" spans="1:6" ht="31.5" x14ac:dyDescent="0.2">
      <c r="A80" s="134" t="s">
        <v>408</v>
      </c>
      <c r="B80" s="135" t="s">
        <v>1090</v>
      </c>
      <c r="C80" s="136">
        <v>331923495</v>
      </c>
      <c r="D80" s="136">
        <v>374150598</v>
      </c>
      <c r="E80" s="136">
        <v>298118560</v>
      </c>
      <c r="F80" s="143">
        <f t="shared" si="1"/>
        <v>0.79678760796742065</v>
      </c>
    </row>
    <row r="81" spans="1:6" ht="38.25" customHeight="1" x14ac:dyDescent="0.2">
      <c r="A81" s="130" t="s">
        <v>122</v>
      </c>
      <c r="B81" s="131" t="s">
        <v>149</v>
      </c>
      <c r="C81" s="132">
        <v>2584610</v>
      </c>
      <c r="D81" s="132">
        <v>7716515</v>
      </c>
      <c r="E81" s="132">
        <v>5255061</v>
      </c>
      <c r="F81" s="142">
        <f t="shared" si="1"/>
        <v>0.68101481044227863</v>
      </c>
    </row>
    <row r="82" spans="1:6" ht="31.5" x14ac:dyDescent="0.2">
      <c r="A82" s="130" t="s">
        <v>1012</v>
      </c>
      <c r="B82" s="131" t="s">
        <v>151</v>
      </c>
      <c r="C82" s="132">
        <v>0</v>
      </c>
      <c r="D82" s="132">
        <v>0</v>
      </c>
      <c r="E82" s="132">
        <v>13997944</v>
      </c>
      <c r="F82" s="142"/>
    </row>
    <row r="83" spans="1:6" ht="31.5" x14ac:dyDescent="0.2">
      <c r="A83" s="130" t="s">
        <v>208</v>
      </c>
      <c r="B83" s="131" t="s">
        <v>1042</v>
      </c>
      <c r="C83" s="132">
        <v>2584610</v>
      </c>
      <c r="D83" s="132">
        <v>7716515</v>
      </c>
      <c r="E83" s="132">
        <v>19253005</v>
      </c>
      <c r="F83" s="142">
        <f t="shared" si="1"/>
        <v>2.4950388873733802</v>
      </c>
    </row>
    <row r="84" spans="1:6" ht="15.75" x14ac:dyDescent="0.2">
      <c r="A84" s="134" t="s">
        <v>314</v>
      </c>
      <c r="B84" s="135" t="s">
        <v>1043</v>
      </c>
      <c r="C84" s="136">
        <v>2584610</v>
      </c>
      <c r="D84" s="136">
        <v>7716515</v>
      </c>
      <c r="E84" s="136">
        <v>19253005</v>
      </c>
      <c r="F84" s="143">
        <f t="shared" si="1"/>
        <v>2.4950388873733802</v>
      </c>
    </row>
    <row r="85" spans="1:6" ht="31.5" x14ac:dyDescent="0.2">
      <c r="A85" s="134" t="s">
        <v>1013</v>
      </c>
      <c r="B85" s="135" t="s">
        <v>1044</v>
      </c>
      <c r="C85" s="137">
        <f>C84+C80</f>
        <v>334508105</v>
      </c>
      <c r="D85" s="137">
        <f>D84+D80</f>
        <v>381867113</v>
      </c>
      <c r="E85" s="137">
        <f>E84+E80</f>
        <v>317371565</v>
      </c>
      <c r="F85" s="143">
        <f t="shared" si="1"/>
        <v>0.83110473302266274</v>
      </c>
    </row>
    <row r="86" spans="1:6" ht="15.75" x14ac:dyDescent="0.25">
      <c r="A86" s="140"/>
      <c r="B86" s="122"/>
      <c r="C86" s="122"/>
      <c r="D86" s="122"/>
      <c r="E86" s="122"/>
      <c r="F86" s="121"/>
    </row>
    <row r="87" spans="1:6" ht="15.75" x14ac:dyDescent="0.25">
      <c r="A87" s="141"/>
      <c r="B87" s="119"/>
      <c r="C87" s="119"/>
      <c r="D87" s="119"/>
      <c r="E87" s="119"/>
      <c r="F87" s="119"/>
    </row>
  </sheetData>
  <mergeCells count="1">
    <mergeCell ref="A1:F1"/>
  </mergeCells>
  <pageMargins left="0.74803149606299213" right="0.74803149606299213" top="1.2204724409448819" bottom="0.98425196850393704" header="0.51181102362204722" footer="0.51181102362204722"/>
  <pageSetup orientation="portrait" r:id="rId1"/>
  <headerFooter alignWithMargins="0">
    <oddHeader>&amp;C&amp;"Times New Roman,Félkövér"&amp;12
Mátraszentimre Községi Önkormányzat 2019. évi zárszámadása
&amp;R&amp;"Times New Roman,Félkövér"2. melléklet a  5/2020. (VII.6.) sz. Önkormányzati rendelethez</oddHeader>
    <oddFooter>&amp;C&amp;"Times New Roman,Félkövér"&amp;P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1"/>
  <sheetViews>
    <sheetView view="pageLayout" zoomScaleNormal="100" workbookViewId="0">
      <selection activeCell="B14" sqref="B14"/>
    </sheetView>
  </sheetViews>
  <sheetFormatPr defaultRowHeight="12.75" x14ac:dyDescent="0.2"/>
  <cols>
    <col min="1" max="1" width="3.85546875" customWidth="1"/>
    <col min="2" max="2" width="29.140625" bestFit="1" customWidth="1"/>
    <col min="3" max="3" width="11.28515625" bestFit="1" customWidth="1"/>
    <col min="4" max="4" width="14.28515625" bestFit="1" customWidth="1"/>
    <col min="5" max="5" width="12.5703125" bestFit="1" customWidth="1"/>
    <col min="6" max="6" width="9.85546875" bestFit="1" customWidth="1"/>
    <col min="7" max="7" width="11.140625" bestFit="1" customWidth="1"/>
    <col min="8" max="8" width="13" customWidth="1"/>
    <col min="9" max="9" width="15.28515625" bestFit="1" customWidth="1"/>
  </cols>
  <sheetData>
    <row r="1" spans="1:9" ht="27" customHeight="1" x14ac:dyDescent="0.25">
      <c r="A1" s="173" t="s">
        <v>501</v>
      </c>
      <c r="B1" s="175"/>
      <c r="C1" s="175"/>
      <c r="D1" s="175"/>
      <c r="E1" s="175"/>
      <c r="F1" s="175"/>
      <c r="G1" s="175"/>
      <c r="H1" s="175"/>
      <c r="I1" s="175"/>
    </row>
    <row r="2" spans="1:9" ht="63" x14ac:dyDescent="0.2">
      <c r="A2" s="161"/>
      <c r="B2" s="139" t="s">
        <v>10</v>
      </c>
      <c r="C2" s="139" t="s">
        <v>1191</v>
      </c>
      <c r="D2" s="139" t="s">
        <v>1192</v>
      </c>
      <c r="E2" s="139" t="s">
        <v>1193</v>
      </c>
      <c r="F2" s="139" t="s">
        <v>1190</v>
      </c>
      <c r="G2" s="139" t="s">
        <v>1194</v>
      </c>
      <c r="H2" s="139" t="s">
        <v>1195</v>
      </c>
      <c r="I2" s="139" t="s">
        <v>502</v>
      </c>
    </row>
    <row r="3" spans="1:9" ht="15.75" x14ac:dyDescent="0.2">
      <c r="A3" s="161">
        <v>1</v>
      </c>
      <c r="B3" s="161">
        <v>2</v>
      </c>
      <c r="C3" s="161">
        <v>3</v>
      </c>
      <c r="D3" s="161">
        <v>4</v>
      </c>
      <c r="E3" s="161">
        <v>5</v>
      </c>
      <c r="F3" s="161">
        <v>6</v>
      </c>
      <c r="G3" s="161">
        <v>7</v>
      </c>
      <c r="H3" s="161">
        <v>8</v>
      </c>
      <c r="I3" s="161">
        <v>9</v>
      </c>
    </row>
    <row r="4" spans="1:9" ht="31.5" x14ac:dyDescent="0.2">
      <c r="A4" s="134" t="s">
        <v>2</v>
      </c>
      <c r="B4" s="135" t="s">
        <v>503</v>
      </c>
      <c r="C4" s="136">
        <v>13748583</v>
      </c>
      <c r="D4" s="136">
        <v>3352900577</v>
      </c>
      <c r="E4" s="136">
        <v>162036513</v>
      </c>
      <c r="F4" s="136">
        <v>0</v>
      </c>
      <c r="G4" s="136">
        <v>3168317</v>
      </c>
      <c r="H4" s="136">
        <v>0</v>
      </c>
      <c r="I4" s="136">
        <v>3531853990</v>
      </c>
    </row>
    <row r="5" spans="1:9" ht="31.5" x14ac:dyDescent="0.2">
      <c r="A5" s="130" t="s">
        <v>3</v>
      </c>
      <c r="B5" s="131" t="s">
        <v>504</v>
      </c>
      <c r="C5" s="132">
        <v>1500000</v>
      </c>
      <c r="D5" s="132">
        <v>0</v>
      </c>
      <c r="E5" s="132">
        <v>0</v>
      </c>
      <c r="F5" s="132">
        <v>0</v>
      </c>
      <c r="G5" s="132">
        <v>23875087</v>
      </c>
      <c r="H5" s="132">
        <v>0</v>
      </c>
      <c r="I5" s="132">
        <v>25375087</v>
      </c>
    </row>
    <row r="6" spans="1:9" ht="20.25" customHeight="1" x14ac:dyDescent="0.2">
      <c r="A6" s="130" t="s">
        <v>4</v>
      </c>
      <c r="B6" s="131" t="s">
        <v>505</v>
      </c>
      <c r="C6" s="132">
        <v>0</v>
      </c>
      <c r="D6" s="132">
        <v>0</v>
      </c>
      <c r="E6" s="132">
        <v>0</v>
      </c>
      <c r="F6" s="132">
        <v>0</v>
      </c>
      <c r="G6" s="132">
        <v>26438617</v>
      </c>
      <c r="H6" s="132">
        <v>0</v>
      </c>
      <c r="I6" s="132">
        <v>26438617</v>
      </c>
    </row>
    <row r="7" spans="1:9" ht="31.5" x14ac:dyDescent="0.2">
      <c r="A7" s="130" t="s">
        <v>6</v>
      </c>
      <c r="B7" s="131" t="s">
        <v>506</v>
      </c>
      <c r="C7" s="132">
        <v>0</v>
      </c>
      <c r="D7" s="132">
        <v>47269312</v>
      </c>
      <c r="E7" s="132">
        <v>3544392</v>
      </c>
      <c r="F7" s="132">
        <v>0</v>
      </c>
      <c r="G7" s="132">
        <v>0</v>
      </c>
      <c r="H7" s="132">
        <v>0</v>
      </c>
      <c r="I7" s="132">
        <v>50813704</v>
      </c>
    </row>
    <row r="8" spans="1:9" ht="16.5" customHeight="1" x14ac:dyDescent="0.2">
      <c r="A8" s="130" t="s">
        <v>194</v>
      </c>
      <c r="B8" s="131" t="s">
        <v>507</v>
      </c>
      <c r="C8" s="132">
        <v>0</v>
      </c>
      <c r="D8" s="132">
        <v>2000000</v>
      </c>
      <c r="E8" s="132">
        <v>0</v>
      </c>
      <c r="F8" s="132">
        <v>0</v>
      </c>
      <c r="G8" s="132">
        <v>0</v>
      </c>
      <c r="H8" s="132">
        <v>0</v>
      </c>
      <c r="I8" s="132">
        <v>2000000</v>
      </c>
    </row>
    <row r="9" spans="1:9" ht="18" customHeight="1" x14ac:dyDescent="0.2">
      <c r="A9" s="130" t="s">
        <v>17</v>
      </c>
      <c r="B9" s="131" t="s">
        <v>508</v>
      </c>
      <c r="C9" s="132">
        <v>13431083</v>
      </c>
      <c r="D9" s="132">
        <v>938193981</v>
      </c>
      <c r="E9" s="132">
        <v>105885148</v>
      </c>
      <c r="F9" s="132">
        <v>0</v>
      </c>
      <c r="G9" s="132">
        <v>0</v>
      </c>
      <c r="H9" s="132">
        <v>0</v>
      </c>
      <c r="I9" s="132">
        <v>1057510212</v>
      </c>
    </row>
    <row r="10" spans="1:9" ht="31.5" x14ac:dyDescent="0.2">
      <c r="A10" s="134" t="s">
        <v>8</v>
      </c>
      <c r="B10" s="135" t="s">
        <v>509</v>
      </c>
      <c r="C10" s="136">
        <v>14931083</v>
      </c>
      <c r="D10" s="136">
        <v>987463293</v>
      </c>
      <c r="E10" s="136">
        <v>109429540</v>
      </c>
      <c r="F10" s="136">
        <v>0</v>
      </c>
      <c r="G10" s="136">
        <v>50313704</v>
      </c>
      <c r="H10" s="136">
        <v>0</v>
      </c>
      <c r="I10" s="136">
        <v>1162137620</v>
      </c>
    </row>
    <row r="11" spans="1:9" ht="18.75" customHeight="1" x14ac:dyDescent="0.2">
      <c r="A11" s="130" t="s">
        <v>20</v>
      </c>
      <c r="B11" s="131" t="s">
        <v>510</v>
      </c>
      <c r="C11" s="132">
        <v>0</v>
      </c>
      <c r="D11" s="132">
        <v>10060940</v>
      </c>
      <c r="E11" s="132">
        <v>0</v>
      </c>
      <c r="F11" s="132">
        <v>0</v>
      </c>
      <c r="G11" s="132">
        <v>0</v>
      </c>
      <c r="H11" s="132">
        <v>0</v>
      </c>
      <c r="I11" s="132">
        <v>10060940</v>
      </c>
    </row>
    <row r="12" spans="1:9" ht="19.5" customHeight="1" x14ac:dyDescent="0.2">
      <c r="A12" s="130" t="s">
        <v>25</v>
      </c>
      <c r="B12" s="131" t="s">
        <v>511</v>
      </c>
      <c r="C12" s="132">
        <v>13431083</v>
      </c>
      <c r="D12" s="132">
        <v>937815989</v>
      </c>
      <c r="E12" s="132">
        <v>105885148</v>
      </c>
      <c r="F12" s="132">
        <v>0</v>
      </c>
      <c r="G12" s="132">
        <v>50813704</v>
      </c>
      <c r="H12" s="132">
        <v>0</v>
      </c>
      <c r="I12" s="132">
        <v>1107945924</v>
      </c>
    </row>
    <row r="13" spans="1:9" ht="31.5" x14ac:dyDescent="0.2">
      <c r="A13" s="134" t="s">
        <v>154</v>
      </c>
      <c r="B13" s="135" t="s">
        <v>512</v>
      </c>
      <c r="C13" s="136">
        <v>13431083</v>
      </c>
      <c r="D13" s="136">
        <v>947876929</v>
      </c>
      <c r="E13" s="136">
        <v>105885148</v>
      </c>
      <c r="F13" s="136">
        <v>0</v>
      </c>
      <c r="G13" s="136">
        <v>50813704</v>
      </c>
      <c r="H13" s="136">
        <v>0</v>
      </c>
      <c r="I13" s="136">
        <v>1118006864</v>
      </c>
    </row>
    <row r="14" spans="1:9" ht="31.5" x14ac:dyDescent="0.2">
      <c r="A14" s="134" t="s">
        <v>26</v>
      </c>
      <c r="B14" s="135" t="s">
        <v>513</v>
      </c>
      <c r="C14" s="136">
        <v>15248583</v>
      </c>
      <c r="D14" s="136">
        <v>3392486941</v>
      </c>
      <c r="E14" s="136">
        <v>165580905</v>
      </c>
      <c r="F14" s="136">
        <v>0</v>
      </c>
      <c r="G14" s="136">
        <v>2668317</v>
      </c>
      <c r="H14" s="136">
        <v>0</v>
      </c>
      <c r="I14" s="136">
        <v>3575984746</v>
      </c>
    </row>
    <row r="15" spans="1:9" ht="32.25" customHeight="1" x14ac:dyDescent="0.2">
      <c r="A15" s="134" t="s">
        <v>27</v>
      </c>
      <c r="B15" s="135" t="s">
        <v>514</v>
      </c>
      <c r="C15" s="136">
        <v>13131065</v>
      </c>
      <c r="D15" s="136">
        <v>1111429462</v>
      </c>
      <c r="E15" s="136">
        <v>122616433</v>
      </c>
      <c r="F15" s="136">
        <v>0</v>
      </c>
      <c r="G15" s="136">
        <v>0</v>
      </c>
      <c r="H15" s="136">
        <v>0</v>
      </c>
      <c r="I15" s="136">
        <v>1247176960</v>
      </c>
    </row>
    <row r="16" spans="1:9" ht="31.5" x14ac:dyDescent="0.2">
      <c r="A16" s="130" t="s">
        <v>29</v>
      </c>
      <c r="B16" s="131" t="s">
        <v>515</v>
      </c>
      <c r="C16" s="132">
        <v>494067</v>
      </c>
      <c r="D16" s="132">
        <v>96944131</v>
      </c>
      <c r="E16" s="132">
        <v>9040847</v>
      </c>
      <c r="F16" s="132">
        <v>0</v>
      </c>
      <c r="G16" s="132">
        <v>0</v>
      </c>
      <c r="H16" s="132">
        <v>0</v>
      </c>
      <c r="I16" s="132">
        <v>106479045</v>
      </c>
    </row>
    <row r="17" spans="1:9" ht="31.5" x14ac:dyDescent="0.2">
      <c r="A17" s="130" t="s">
        <v>488</v>
      </c>
      <c r="B17" s="131" t="s">
        <v>516</v>
      </c>
      <c r="C17" s="132">
        <v>7482</v>
      </c>
      <c r="D17" s="132">
        <v>24162579</v>
      </c>
      <c r="E17" s="132">
        <v>210000</v>
      </c>
      <c r="F17" s="132">
        <v>0</v>
      </c>
      <c r="G17" s="132">
        <v>0</v>
      </c>
      <c r="H17" s="132">
        <v>0</v>
      </c>
      <c r="I17" s="132">
        <v>24380061</v>
      </c>
    </row>
    <row r="18" spans="1:9" ht="33" customHeight="1" x14ac:dyDescent="0.2">
      <c r="A18" s="134" t="s">
        <v>31</v>
      </c>
      <c r="B18" s="135" t="s">
        <v>517</v>
      </c>
      <c r="C18" s="136">
        <v>13617650</v>
      </c>
      <c r="D18" s="136">
        <v>1184211014</v>
      </c>
      <c r="E18" s="136">
        <v>131447280</v>
      </c>
      <c r="F18" s="136">
        <v>0</v>
      </c>
      <c r="G18" s="136">
        <v>0</v>
      </c>
      <c r="H18" s="136">
        <v>0</v>
      </c>
      <c r="I18" s="136">
        <v>1329275944</v>
      </c>
    </row>
    <row r="19" spans="1:9" ht="30" customHeight="1" x14ac:dyDescent="0.2">
      <c r="A19" s="134" t="s">
        <v>495</v>
      </c>
      <c r="B19" s="135" t="s">
        <v>518</v>
      </c>
      <c r="C19" s="136">
        <v>13617650</v>
      </c>
      <c r="D19" s="136">
        <v>1184211014</v>
      </c>
      <c r="E19" s="136">
        <v>131447280</v>
      </c>
      <c r="F19" s="136">
        <v>0</v>
      </c>
      <c r="G19" s="136">
        <v>0</v>
      </c>
      <c r="H19" s="136">
        <v>0</v>
      </c>
      <c r="I19" s="136">
        <v>1329275944</v>
      </c>
    </row>
    <row r="20" spans="1:9" ht="31.5" x14ac:dyDescent="0.2">
      <c r="A20" s="134" t="s">
        <v>36</v>
      </c>
      <c r="B20" s="135" t="s">
        <v>519</v>
      </c>
      <c r="C20" s="136">
        <v>1630933</v>
      </c>
      <c r="D20" s="136">
        <v>2208275927</v>
      </c>
      <c r="E20" s="136">
        <v>34133625</v>
      </c>
      <c r="F20" s="136">
        <v>0</v>
      </c>
      <c r="G20" s="136">
        <v>2668317</v>
      </c>
      <c r="H20" s="136">
        <v>0</v>
      </c>
      <c r="I20" s="136">
        <v>2246708802</v>
      </c>
    </row>
    <row r="21" spans="1:9" ht="31.5" x14ac:dyDescent="0.2">
      <c r="A21" s="130" t="s">
        <v>238</v>
      </c>
      <c r="B21" s="131" t="s">
        <v>520</v>
      </c>
      <c r="C21" s="132">
        <v>12806083</v>
      </c>
      <c r="D21" s="132">
        <v>965000</v>
      </c>
      <c r="E21" s="132">
        <v>105927448</v>
      </c>
      <c r="F21" s="132">
        <v>0</v>
      </c>
      <c r="G21" s="132">
        <v>0</v>
      </c>
      <c r="H21" s="132">
        <v>0</v>
      </c>
      <c r="I21" s="132">
        <v>119698531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orientation="landscape" r:id="rId1"/>
  <headerFooter alignWithMargins="0">
    <oddHeader>&amp;C
&amp;"Times New Roman,Félkövér"&amp;12Mátraszentimre Községi Önkormányzat 2019. évi zárszámadása&amp;"Arial CE,Normál"&amp;10
&amp;R&amp;"Times New Roman,Félkövér" 14. melléklet a  5/2020. (VII.6.) sz. Önkormányzati rendelethez</oddHeader>
    <oddFooter xml:space="preserve">&amp;L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0"/>
  <sheetViews>
    <sheetView view="pageLayout" zoomScaleNormal="100" workbookViewId="0">
      <selection activeCell="B9" sqref="B9"/>
    </sheetView>
  </sheetViews>
  <sheetFormatPr defaultRowHeight="12.75" x14ac:dyDescent="0.2"/>
  <cols>
    <col min="1" max="1" width="3.28515625" bestFit="1" customWidth="1"/>
    <col min="2" max="2" width="31.28515625" customWidth="1"/>
    <col min="3" max="3" width="13.5703125" customWidth="1"/>
    <col min="4" max="4" width="10.85546875" customWidth="1"/>
    <col min="5" max="5" width="13" customWidth="1"/>
    <col min="6" max="6" width="13.7109375" customWidth="1"/>
    <col min="7" max="7" width="17.42578125" bestFit="1" customWidth="1"/>
    <col min="8" max="8" width="14.42578125" bestFit="1" customWidth="1"/>
  </cols>
  <sheetData>
    <row r="1" spans="1:8" ht="23.25" customHeight="1" x14ac:dyDescent="0.25">
      <c r="A1" s="173" t="s">
        <v>521</v>
      </c>
      <c r="B1" s="175"/>
      <c r="C1" s="175"/>
      <c r="D1" s="175"/>
      <c r="E1" s="175"/>
      <c r="F1" s="175"/>
      <c r="G1" s="175"/>
      <c r="H1" s="175"/>
    </row>
    <row r="2" spans="1:8" ht="63" x14ac:dyDescent="0.2">
      <c r="A2" s="161"/>
      <c r="B2" s="161" t="s">
        <v>10</v>
      </c>
      <c r="C2" s="161" t="s">
        <v>522</v>
      </c>
      <c r="D2" s="161" t="s">
        <v>1184</v>
      </c>
      <c r="E2" s="161" t="s">
        <v>1185</v>
      </c>
      <c r="F2" s="161" t="s">
        <v>1186</v>
      </c>
      <c r="G2" s="161" t="s">
        <v>523</v>
      </c>
      <c r="H2" s="161" t="s">
        <v>524</v>
      </c>
    </row>
    <row r="3" spans="1:8" ht="15.75" x14ac:dyDescent="0.2">
      <c r="A3" s="161">
        <v>1</v>
      </c>
      <c r="B3" s="161">
        <v>2</v>
      </c>
      <c r="C3" s="161">
        <v>3</v>
      </c>
      <c r="D3" s="161">
        <v>4</v>
      </c>
      <c r="E3" s="161">
        <v>5</v>
      </c>
      <c r="F3" s="161">
        <v>6</v>
      </c>
      <c r="G3" s="161">
        <v>7</v>
      </c>
      <c r="H3" s="161">
        <v>8</v>
      </c>
    </row>
    <row r="4" spans="1:8" ht="15.75" x14ac:dyDescent="0.2">
      <c r="A4" s="123" t="s">
        <v>2</v>
      </c>
      <c r="B4" s="124" t="s">
        <v>525</v>
      </c>
      <c r="C4" s="125">
        <v>4500000</v>
      </c>
      <c r="D4" s="125">
        <v>0</v>
      </c>
      <c r="E4" s="125">
        <v>0</v>
      </c>
      <c r="F4" s="125">
        <v>0</v>
      </c>
      <c r="G4" s="125">
        <v>4804068</v>
      </c>
      <c r="H4" s="125">
        <v>0</v>
      </c>
    </row>
    <row r="5" spans="1:8" ht="15.75" x14ac:dyDescent="0.2">
      <c r="A5" s="123" t="s">
        <v>3</v>
      </c>
      <c r="B5" s="124" t="s">
        <v>526</v>
      </c>
      <c r="C5" s="125">
        <v>336500</v>
      </c>
      <c r="D5" s="125">
        <v>0</v>
      </c>
      <c r="E5" s="125">
        <v>0</v>
      </c>
      <c r="F5" s="125">
        <v>0</v>
      </c>
      <c r="G5" s="125">
        <v>216500</v>
      </c>
      <c r="H5" s="125">
        <v>0</v>
      </c>
    </row>
    <row r="6" spans="1:8" ht="15.75" x14ac:dyDescent="0.2">
      <c r="A6" s="123" t="s">
        <v>6</v>
      </c>
      <c r="B6" s="124" t="s">
        <v>527</v>
      </c>
      <c r="C6" s="125">
        <v>653225</v>
      </c>
      <c r="D6" s="125">
        <v>0</v>
      </c>
      <c r="E6" s="125">
        <v>0</v>
      </c>
      <c r="F6" s="125">
        <v>0</v>
      </c>
      <c r="G6" s="125">
        <v>1060760</v>
      </c>
      <c r="H6" s="125">
        <v>0</v>
      </c>
    </row>
    <row r="7" spans="1:8" ht="15.75" x14ac:dyDescent="0.2">
      <c r="A7" s="123" t="s">
        <v>194</v>
      </c>
      <c r="B7" s="124" t="s">
        <v>528</v>
      </c>
      <c r="C7" s="125">
        <v>0</v>
      </c>
      <c r="D7" s="125">
        <v>0</v>
      </c>
      <c r="E7" s="125">
        <v>0</v>
      </c>
      <c r="F7" s="125">
        <v>0</v>
      </c>
      <c r="G7" s="125">
        <v>13997944</v>
      </c>
      <c r="H7" s="125">
        <v>0</v>
      </c>
    </row>
    <row r="8" spans="1:8" ht="15.75" x14ac:dyDescent="0.2">
      <c r="A8" s="123" t="s">
        <v>113</v>
      </c>
      <c r="B8" s="124" t="s">
        <v>529</v>
      </c>
      <c r="C8" s="125">
        <v>51725495</v>
      </c>
      <c r="D8" s="125">
        <v>0</v>
      </c>
      <c r="E8" s="125">
        <v>0</v>
      </c>
      <c r="F8" s="125">
        <v>0</v>
      </c>
      <c r="G8" s="125">
        <v>62176315</v>
      </c>
      <c r="H8" s="125">
        <v>0</v>
      </c>
    </row>
    <row r="9" spans="1:8" ht="31.5" x14ac:dyDescent="0.2">
      <c r="A9" s="123" t="s">
        <v>8</v>
      </c>
      <c r="B9" s="124" t="s">
        <v>530</v>
      </c>
      <c r="C9" s="125">
        <v>13741115</v>
      </c>
      <c r="D9" s="125">
        <v>3100000</v>
      </c>
      <c r="E9" s="125">
        <v>657282</v>
      </c>
      <c r="F9" s="125">
        <v>0</v>
      </c>
      <c r="G9" s="125">
        <v>13659828</v>
      </c>
      <c r="H9" s="125">
        <v>3757282</v>
      </c>
    </row>
    <row r="10" spans="1:8" ht="15.75" x14ac:dyDescent="0.2">
      <c r="A10" s="150" t="s">
        <v>379</v>
      </c>
      <c r="B10" s="126" t="s">
        <v>531</v>
      </c>
      <c r="C10" s="127">
        <v>70956335</v>
      </c>
      <c r="D10" s="127">
        <v>3100000</v>
      </c>
      <c r="E10" s="127">
        <v>657282</v>
      </c>
      <c r="F10" s="127">
        <v>0</v>
      </c>
      <c r="G10" s="127">
        <v>95915415</v>
      </c>
      <c r="H10" s="127">
        <v>3757282</v>
      </c>
    </row>
  </sheetData>
  <mergeCells count="1">
    <mergeCell ref="A1:H1"/>
  </mergeCells>
  <pageMargins left="0.75" right="0.75" top="1" bottom="1" header="0.5" footer="0.5"/>
  <pageSetup orientation="landscape" r:id="rId1"/>
  <headerFooter alignWithMargins="0">
    <oddHeader>&amp;C
&amp;"Times New Roman,Félkövér"&amp;12Mátraszentimre Községi Önkormányzat 2019. évi zárszámadása
&amp;R&amp;"Times New Roman,Félkövér"15. melléklet a 5/2020. (VII.6.) sz.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F42"/>
  <sheetViews>
    <sheetView view="pageLayout" zoomScaleNormal="100" zoomScaleSheetLayoutView="100" workbookViewId="0">
      <selection sqref="A1:F1"/>
    </sheetView>
  </sheetViews>
  <sheetFormatPr defaultColWidth="11.5703125" defaultRowHeight="15" x14ac:dyDescent="0.25"/>
  <cols>
    <col min="1" max="1" width="63.5703125" style="1" customWidth="1"/>
    <col min="2" max="2" width="19" style="1" customWidth="1"/>
    <col min="3" max="3" width="16.5703125" style="1" customWidth="1"/>
    <col min="4" max="4" width="16.42578125" style="1" customWidth="1"/>
    <col min="5" max="5" width="15.85546875" style="1" customWidth="1"/>
    <col min="6" max="6" width="15.7109375" style="1" customWidth="1"/>
    <col min="7" max="16384" width="11.5703125" style="1"/>
  </cols>
  <sheetData>
    <row r="1" spans="1:6" ht="26.1" customHeight="1" x14ac:dyDescent="0.25">
      <c r="A1" s="185" t="s">
        <v>1200</v>
      </c>
      <c r="B1" s="185"/>
      <c r="C1" s="185"/>
      <c r="D1" s="185"/>
      <c r="E1" s="185"/>
      <c r="F1" s="185"/>
    </row>
    <row r="2" spans="1:6" ht="16.149999999999999" customHeight="1" x14ac:dyDescent="0.25">
      <c r="A2" s="186" t="s">
        <v>1196</v>
      </c>
      <c r="B2" s="186"/>
      <c r="C2" s="186"/>
      <c r="D2" s="186"/>
      <c r="E2" s="186"/>
      <c r="F2" s="186"/>
    </row>
    <row r="3" spans="1:6" ht="16.149999999999999" customHeight="1" x14ac:dyDescent="0.3">
      <c r="A3" s="187" t="s">
        <v>642</v>
      </c>
      <c r="B3" s="187"/>
      <c r="C3" s="187"/>
      <c r="D3" s="187"/>
      <c r="E3" s="187"/>
      <c r="F3" s="187"/>
    </row>
    <row r="4" spans="1:6" ht="16.5" x14ac:dyDescent="0.25">
      <c r="A4" s="64"/>
      <c r="B4" s="64"/>
      <c r="C4" s="64"/>
      <c r="D4" s="64"/>
      <c r="E4" s="188" t="s">
        <v>557</v>
      </c>
      <c r="F4" s="188"/>
    </row>
    <row r="5" spans="1:6" ht="47.25" x14ac:dyDescent="0.25">
      <c r="A5" s="65" t="s">
        <v>10</v>
      </c>
      <c r="B5" s="66" t="s">
        <v>597</v>
      </c>
      <c r="C5" s="66" t="s">
        <v>999</v>
      </c>
      <c r="D5" s="67" t="s">
        <v>1000</v>
      </c>
      <c r="E5" s="67" t="s">
        <v>1001</v>
      </c>
      <c r="F5" s="67" t="s">
        <v>559</v>
      </c>
    </row>
    <row r="6" spans="1:6" ht="31.5" x14ac:dyDescent="0.25">
      <c r="A6" s="68" t="s">
        <v>643</v>
      </c>
      <c r="B6" s="69" t="s">
        <v>644</v>
      </c>
      <c r="C6" s="70">
        <v>700000</v>
      </c>
      <c r="D6" s="70">
        <v>700000</v>
      </c>
      <c r="E6" s="70">
        <v>561000</v>
      </c>
      <c r="F6" s="71">
        <f>E6/D6</f>
        <v>0.80142857142857138</v>
      </c>
    </row>
    <row r="7" spans="1:6" ht="15.75" x14ac:dyDescent="0.25">
      <c r="A7" s="72" t="s">
        <v>645</v>
      </c>
      <c r="B7" s="73" t="s">
        <v>644</v>
      </c>
      <c r="C7" s="74">
        <f>SUM(C6)</f>
        <v>700000</v>
      </c>
      <c r="D7" s="74">
        <f>SUM(D6)</f>
        <v>700000</v>
      </c>
      <c r="E7" s="75">
        <f>SUM(E6)</f>
        <v>561000</v>
      </c>
      <c r="F7" s="71">
        <f>E7/D7</f>
        <v>0.80142857142857138</v>
      </c>
    </row>
    <row r="8" spans="1:6" ht="15.75" x14ac:dyDescent="0.25">
      <c r="A8" s="68" t="s">
        <v>646</v>
      </c>
      <c r="B8" s="76" t="s">
        <v>647</v>
      </c>
      <c r="C8" s="77"/>
      <c r="D8" s="78"/>
      <c r="E8" s="79"/>
      <c r="F8" s="80"/>
    </row>
    <row r="9" spans="1:6" ht="15.75" x14ac:dyDescent="0.25">
      <c r="A9" s="68" t="s">
        <v>648</v>
      </c>
      <c r="B9" s="76" t="s">
        <v>647</v>
      </c>
      <c r="C9" s="77"/>
      <c r="D9" s="78"/>
      <c r="E9" s="79"/>
      <c r="F9" s="80"/>
    </row>
    <row r="10" spans="1:6" ht="31.5" x14ac:dyDescent="0.25">
      <c r="A10" s="68" t="s">
        <v>649</v>
      </c>
      <c r="B10" s="76" t="s">
        <v>647</v>
      </c>
      <c r="C10" s="77"/>
      <c r="D10" s="78"/>
      <c r="E10" s="79"/>
      <c r="F10" s="80"/>
    </row>
    <row r="11" spans="1:6" ht="15.75" x14ac:dyDescent="0.25">
      <c r="A11" s="68" t="s">
        <v>650</v>
      </c>
      <c r="B11" s="76" t="s">
        <v>647</v>
      </c>
      <c r="C11" s="77"/>
      <c r="D11" s="78"/>
      <c r="E11" s="79"/>
      <c r="F11" s="80"/>
    </row>
    <row r="12" spans="1:6" ht="15.75" x14ac:dyDescent="0.25">
      <c r="A12" s="81" t="s">
        <v>651</v>
      </c>
      <c r="B12" s="76" t="s">
        <v>647</v>
      </c>
      <c r="C12" s="77"/>
      <c r="D12" s="78"/>
      <c r="E12" s="79"/>
      <c r="F12" s="80"/>
    </row>
    <row r="13" spans="1:6" ht="15.75" x14ac:dyDescent="0.25">
      <c r="A13" s="81" t="s">
        <v>652</v>
      </c>
      <c r="B13" s="76" t="s">
        <v>647</v>
      </c>
      <c r="C13" s="77"/>
      <c r="D13" s="78"/>
      <c r="E13" s="75"/>
      <c r="F13" s="80"/>
    </row>
    <row r="14" spans="1:6" ht="15.75" x14ac:dyDescent="0.25">
      <c r="A14" s="72" t="s">
        <v>653</v>
      </c>
      <c r="B14" s="82" t="s">
        <v>647</v>
      </c>
      <c r="C14" s="83">
        <f>SUM(C8:C13)</f>
        <v>0</v>
      </c>
      <c r="D14" s="83">
        <f>SUM(D8:D13)</f>
        <v>0</v>
      </c>
      <c r="E14" s="83">
        <f>SUM(E8:E13)</f>
        <v>0</v>
      </c>
      <c r="F14" s="80"/>
    </row>
    <row r="15" spans="1:6" ht="15.75" x14ac:dyDescent="0.25">
      <c r="A15" s="68" t="s">
        <v>654</v>
      </c>
      <c r="B15" s="76" t="s">
        <v>655</v>
      </c>
      <c r="C15" s="77">
        <v>0</v>
      </c>
      <c r="D15" s="78"/>
      <c r="E15" s="84"/>
      <c r="F15" s="84"/>
    </row>
    <row r="16" spans="1:6" ht="15.75" x14ac:dyDescent="0.25">
      <c r="A16" s="85" t="s">
        <v>656</v>
      </c>
      <c r="B16" s="82" t="s">
        <v>655</v>
      </c>
      <c r="C16" s="83">
        <f>SUM(C15)</f>
        <v>0</v>
      </c>
      <c r="D16" s="83">
        <f>SUM(D15)</f>
        <v>0</v>
      </c>
      <c r="E16" s="83">
        <f>SUM(E15)</f>
        <v>0</v>
      </c>
      <c r="F16" s="80"/>
    </row>
    <row r="17" spans="1:6" ht="15.75" x14ac:dyDescent="0.25">
      <c r="A17" s="68" t="s">
        <v>657</v>
      </c>
      <c r="B17" s="76" t="s">
        <v>658</v>
      </c>
      <c r="C17" s="77"/>
      <c r="D17" s="78"/>
      <c r="E17" s="79"/>
      <c r="F17" s="80"/>
    </row>
    <row r="18" spans="1:6" ht="15.75" x14ac:dyDescent="0.25">
      <c r="A18" s="68" t="s">
        <v>659</v>
      </c>
      <c r="B18" s="76" t="s">
        <v>658</v>
      </c>
      <c r="C18" s="77"/>
      <c r="D18" s="78"/>
      <c r="E18" s="86"/>
      <c r="F18" s="80"/>
    </row>
    <row r="19" spans="1:6" ht="15.75" x14ac:dyDescent="0.25">
      <c r="A19" s="81" t="s">
        <v>660</v>
      </c>
      <c r="B19" s="76" t="s">
        <v>658</v>
      </c>
      <c r="C19" s="77">
        <v>0</v>
      </c>
      <c r="D19" s="78"/>
      <c r="E19" s="79"/>
      <c r="F19" s="80"/>
    </row>
    <row r="20" spans="1:6" ht="15.75" x14ac:dyDescent="0.25">
      <c r="A20" s="81" t="s">
        <v>661</v>
      </c>
      <c r="B20" s="76" t="s">
        <v>658</v>
      </c>
      <c r="C20" s="77"/>
      <c r="D20" s="78"/>
      <c r="E20" s="79"/>
      <c r="F20" s="80"/>
    </row>
    <row r="21" spans="1:6" ht="31.5" x14ac:dyDescent="0.25">
      <c r="A21" s="81" t="s">
        <v>662</v>
      </c>
      <c r="B21" s="76" t="s">
        <v>658</v>
      </c>
      <c r="C21" s="77"/>
      <c r="D21" s="78"/>
      <c r="E21" s="79"/>
      <c r="F21" s="80"/>
    </row>
    <row r="22" spans="1:6" ht="31.5" x14ac:dyDescent="0.25">
      <c r="A22" s="87" t="s">
        <v>663</v>
      </c>
      <c r="B22" s="76" t="s">
        <v>658</v>
      </c>
      <c r="C22" s="77"/>
      <c r="D22" s="78"/>
      <c r="E22" s="75">
        <f>SUM(E16:E21)</f>
        <v>0</v>
      </c>
      <c r="F22" s="80"/>
    </row>
    <row r="23" spans="1:6" ht="15.75" x14ac:dyDescent="0.25">
      <c r="A23" s="88" t="s">
        <v>664</v>
      </c>
      <c r="B23" s="82" t="s">
        <v>658</v>
      </c>
      <c r="C23" s="83">
        <f>SUM(C17:C22)</f>
        <v>0</v>
      </c>
      <c r="D23" s="83">
        <f>SUM(D17:D22)</f>
        <v>0</v>
      </c>
      <c r="E23" s="79"/>
      <c r="F23" s="80"/>
    </row>
    <row r="24" spans="1:6" ht="15.75" x14ac:dyDescent="0.25">
      <c r="A24" s="68" t="s">
        <v>665</v>
      </c>
      <c r="B24" s="76" t="s">
        <v>666</v>
      </c>
      <c r="C24" s="77"/>
      <c r="D24" s="78"/>
      <c r="E24" s="79"/>
      <c r="F24" s="80"/>
    </row>
    <row r="25" spans="1:6" ht="15.75" x14ac:dyDescent="0.25">
      <c r="A25" s="68" t="s">
        <v>667</v>
      </c>
      <c r="B25" s="76" t="s">
        <v>666</v>
      </c>
      <c r="C25" s="77">
        <v>0</v>
      </c>
      <c r="D25" s="78"/>
      <c r="E25" s="75">
        <f>SUM(E23:E24)</f>
        <v>0</v>
      </c>
      <c r="F25" s="80"/>
    </row>
    <row r="26" spans="1:6" ht="15.75" x14ac:dyDescent="0.25">
      <c r="A26" s="88" t="s">
        <v>668</v>
      </c>
      <c r="B26" s="89" t="s">
        <v>666</v>
      </c>
      <c r="C26" s="83">
        <f>SUM(C24:C25)</f>
        <v>0</v>
      </c>
      <c r="D26" s="83">
        <f>SUM(D24:D25)</f>
        <v>0</v>
      </c>
      <c r="E26" s="79"/>
      <c r="F26" s="80"/>
    </row>
    <row r="27" spans="1:6" ht="15.75" x14ac:dyDescent="0.25">
      <c r="A27" s="68" t="s">
        <v>669</v>
      </c>
      <c r="B27" s="76" t="s">
        <v>670</v>
      </c>
      <c r="C27" s="77"/>
      <c r="D27" s="78"/>
      <c r="E27" s="79"/>
      <c r="F27" s="80"/>
    </row>
    <row r="28" spans="1:6" ht="15.75" x14ac:dyDescent="0.25">
      <c r="A28" s="68" t="s">
        <v>671</v>
      </c>
      <c r="B28" s="76" t="s">
        <v>670</v>
      </c>
      <c r="C28" s="77">
        <v>0</v>
      </c>
      <c r="D28" s="77">
        <v>0</v>
      </c>
      <c r="E28" s="79"/>
      <c r="F28" s="80"/>
    </row>
    <row r="29" spans="1:6" ht="15.75" x14ac:dyDescent="0.25">
      <c r="A29" s="81" t="s">
        <v>672</v>
      </c>
      <c r="B29" s="76" t="s">
        <v>670</v>
      </c>
      <c r="C29" s="77">
        <v>300000</v>
      </c>
      <c r="D29" s="77">
        <v>300000</v>
      </c>
      <c r="E29" s="166">
        <v>171200</v>
      </c>
      <c r="F29" s="90">
        <f>E29/D29</f>
        <v>0.57066666666666666</v>
      </c>
    </row>
    <row r="30" spans="1:6" ht="15.75" x14ac:dyDescent="0.25">
      <c r="A30" s="81" t="s">
        <v>673</v>
      </c>
      <c r="B30" s="76" t="s">
        <v>670</v>
      </c>
      <c r="C30" s="77">
        <v>200000</v>
      </c>
      <c r="D30" s="77">
        <v>200000</v>
      </c>
      <c r="E30" s="167">
        <v>175000</v>
      </c>
      <c r="F30" s="90">
        <f>E30/D30</f>
        <v>0.875</v>
      </c>
    </row>
    <row r="31" spans="1:6" ht="15.75" x14ac:dyDescent="0.25">
      <c r="A31" s="81" t="s">
        <v>674</v>
      </c>
      <c r="B31" s="76" t="s">
        <v>670</v>
      </c>
      <c r="C31" s="77">
        <v>600000</v>
      </c>
      <c r="D31" s="77">
        <v>600000</v>
      </c>
      <c r="E31" s="166">
        <v>375920</v>
      </c>
      <c r="F31" s="90">
        <f>E31/D31</f>
        <v>0.62653333333333339</v>
      </c>
    </row>
    <row r="32" spans="1:6" ht="31.5" x14ac:dyDescent="0.25">
      <c r="A32" s="81" t="s">
        <v>675</v>
      </c>
      <c r="B32" s="76" t="s">
        <v>670</v>
      </c>
      <c r="C32" s="77"/>
      <c r="D32" s="77"/>
      <c r="E32" s="167"/>
      <c r="F32" s="90"/>
    </row>
    <row r="33" spans="1:6" ht="15.75" x14ac:dyDescent="0.25">
      <c r="A33" s="81" t="s">
        <v>676</v>
      </c>
      <c r="B33" s="76" t="s">
        <v>670</v>
      </c>
      <c r="C33" s="77"/>
      <c r="D33" s="77"/>
      <c r="E33" s="166"/>
      <c r="F33" s="90"/>
    </row>
    <row r="34" spans="1:6" ht="15.75" x14ac:dyDescent="0.25">
      <c r="A34" s="81" t="s">
        <v>677</v>
      </c>
      <c r="B34" s="76" t="s">
        <v>670</v>
      </c>
      <c r="C34" s="77"/>
      <c r="D34" s="77"/>
      <c r="E34" s="79"/>
      <c r="F34" s="90"/>
    </row>
    <row r="35" spans="1:6" ht="15.75" x14ac:dyDescent="0.25">
      <c r="A35" s="81" t="s">
        <v>678</v>
      </c>
      <c r="B35" s="76" t="s">
        <v>670</v>
      </c>
      <c r="C35" s="77">
        <v>0</v>
      </c>
      <c r="D35" s="77">
        <v>0</v>
      </c>
      <c r="E35" s="86"/>
      <c r="F35" s="90"/>
    </row>
    <row r="36" spans="1:6" ht="15.75" x14ac:dyDescent="0.25">
      <c r="A36" s="81" t="s">
        <v>679</v>
      </c>
      <c r="B36" s="76" t="s">
        <v>670</v>
      </c>
      <c r="C36" s="77"/>
      <c r="D36" s="77"/>
      <c r="E36" s="79"/>
      <c r="F36" s="90"/>
    </row>
    <row r="37" spans="1:6" ht="31.5" x14ac:dyDescent="0.25">
      <c r="A37" s="81" t="s">
        <v>680</v>
      </c>
      <c r="B37" s="76" t="s">
        <v>670</v>
      </c>
      <c r="C37" s="77"/>
      <c r="D37" s="78"/>
      <c r="E37" s="79"/>
      <c r="F37" s="90"/>
    </row>
    <row r="38" spans="1:6" ht="31.5" x14ac:dyDescent="0.25">
      <c r="A38" s="81" t="s">
        <v>681</v>
      </c>
      <c r="B38" s="76" t="s">
        <v>670</v>
      </c>
      <c r="C38" s="77"/>
      <c r="D38" s="77">
        <v>450000</v>
      </c>
      <c r="E38" s="75">
        <v>450000</v>
      </c>
      <c r="F38" s="90">
        <f>E38/D38</f>
        <v>1</v>
      </c>
    </row>
    <row r="39" spans="1:6" ht="15.75" x14ac:dyDescent="0.25">
      <c r="A39" s="88" t="s">
        <v>682</v>
      </c>
      <c r="B39" s="82" t="s">
        <v>670</v>
      </c>
      <c r="C39" s="83">
        <f>SUM(C27:C38)</f>
        <v>1100000</v>
      </c>
      <c r="D39" s="83">
        <f>SUM(D27:D37)</f>
        <v>1100000</v>
      </c>
      <c r="E39" s="83">
        <f>SUM(E27:E37)</f>
        <v>722120</v>
      </c>
      <c r="F39" s="90">
        <f>E39/D39</f>
        <v>0.65647272727272732</v>
      </c>
    </row>
    <row r="40" spans="1:6" ht="15.75" x14ac:dyDescent="0.25">
      <c r="A40" s="91" t="s">
        <v>683</v>
      </c>
      <c r="B40" s="92" t="s">
        <v>684</v>
      </c>
      <c r="C40" s="93">
        <f>C39+C26+C23+C16+C14+C7</f>
        <v>1800000</v>
      </c>
      <c r="D40" s="93">
        <f>D39+D26+D23+D16+D14+D7</f>
        <v>1800000</v>
      </c>
      <c r="E40" s="93">
        <f>E39+E26+E23+E16+E14+E7</f>
        <v>1283120</v>
      </c>
      <c r="F40" s="94">
        <f>E40/D40</f>
        <v>0.71284444444444439</v>
      </c>
    </row>
    <row r="41" spans="1:6" ht="15.75" x14ac:dyDescent="0.25">
      <c r="A41" s="84"/>
      <c r="B41" s="84"/>
      <c r="C41" s="84"/>
      <c r="D41" s="84"/>
      <c r="E41" s="84"/>
      <c r="F41" s="84"/>
    </row>
    <row r="42" spans="1:6" ht="15.75" x14ac:dyDescent="0.25">
      <c r="A42" s="84"/>
      <c r="B42" s="84"/>
      <c r="C42" s="84"/>
      <c r="D42" s="84"/>
      <c r="E42" s="84"/>
      <c r="F42" s="84"/>
    </row>
  </sheetData>
  <sheetProtection selectLockedCells="1" selectUnlockedCells="1"/>
  <mergeCells count="4">
    <mergeCell ref="A1:F1"/>
    <mergeCell ref="A2:F2"/>
    <mergeCell ref="A3:F3"/>
    <mergeCell ref="E4:F4"/>
  </mergeCells>
  <pageMargins left="0.78749999999999998" right="0.78749999999999998" top="1.0527777777777778" bottom="0.88611111111111107" header="0.78749999999999998" footer="0.51180555555555551"/>
  <pageSetup paperSize="9" scale="59" firstPageNumber="0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7"/>
  <sheetViews>
    <sheetView view="pageLayout" zoomScaleNormal="100" zoomScaleSheetLayoutView="100" workbookViewId="0">
      <selection sqref="A1:F1"/>
    </sheetView>
  </sheetViews>
  <sheetFormatPr defaultColWidth="11.5703125" defaultRowHeight="15" x14ac:dyDescent="0.25"/>
  <cols>
    <col min="1" max="1" width="43.28515625" style="1" customWidth="1"/>
    <col min="2" max="2" width="8.42578125" style="1" customWidth="1"/>
    <col min="3" max="3" width="13.42578125" style="1" bestFit="1" customWidth="1"/>
    <col min="4" max="4" width="12.28515625" style="1" bestFit="1" customWidth="1"/>
    <col min="5" max="5" width="12.140625" style="1" bestFit="1" customWidth="1"/>
    <col min="6" max="16384" width="11.5703125" style="1"/>
  </cols>
  <sheetData>
    <row r="1" spans="1:6" ht="33.6" customHeight="1" x14ac:dyDescent="0.25">
      <c r="A1" s="189" t="s">
        <v>1201</v>
      </c>
      <c r="B1" s="189"/>
      <c r="C1" s="189"/>
      <c r="D1" s="189"/>
      <c r="E1" s="189"/>
      <c r="F1" s="189"/>
    </row>
    <row r="2" spans="1:6" ht="16.149999999999999" customHeight="1" x14ac:dyDescent="0.25">
      <c r="A2" s="190" t="s">
        <v>1196</v>
      </c>
      <c r="B2" s="190"/>
      <c r="C2" s="190"/>
      <c r="D2" s="190"/>
      <c r="E2" s="190"/>
      <c r="F2" s="190"/>
    </row>
    <row r="3" spans="1:6" ht="16.149999999999999" customHeight="1" x14ac:dyDescent="0.25">
      <c r="A3" s="190" t="s">
        <v>685</v>
      </c>
      <c r="B3" s="190"/>
      <c r="C3" s="190"/>
      <c r="D3" s="190"/>
      <c r="E3" s="190"/>
      <c r="F3" s="190"/>
    </row>
    <row r="4" spans="1:6" ht="41.1" customHeight="1" x14ac:dyDescent="0.25">
      <c r="A4" s="84"/>
      <c r="B4" s="84"/>
      <c r="C4" s="84"/>
      <c r="D4" s="84"/>
      <c r="E4" s="84"/>
    </row>
    <row r="5" spans="1:6" ht="47.25" x14ac:dyDescent="0.25">
      <c r="A5" s="95" t="s">
        <v>686</v>
      </c>
      <c r="B5" s="66" t="s">
        <v>597</v>
      </c>
      <c r="C5" s="96" t="s">
        <v>999</v>
      </c>
      <c r="D5" s="96" t="s">
        <v>1000</v>
      </c>
      <c r="E5" s="96" t="s">
        <v>1001</v>
      </c>
      <c r="F5" s="96" t="s">
        <v>600</v>
      </c>
    </row>
    <row r="6" spans="1:6" ht="15.75" x14ac:dyDescent="0.25">
      <c r="A6" s="97"/>
      <c r="B6" s="98"/>
      <c r="C6" s="99"/>
      <c r="D6" s="100"/>
      <c r="E6" s="100"/>
      <c r="F6" s="100"/>
    </row>
    <row r="7" spans="1:6" ht="15.75" x14ac:dyDescent="0.25">
      <c r="A7" s="101" t="s">
        <v>687</v>
      </c>
      <c r="B7" s="102" t="s">
        <v>688</v>
      </c>
      <c r="C7" s="103">
        <v>0</v>
      </c>
      <c r="D7" s="103">
        <v>1500000</v>
      </c>
      <c r="E7" s="103">
        <v>1500000</v>
      </c>
      <c r="F7" s="104">
        <f>E7/D7</f>
        <v>1</v>
      </c>
    </row>
    <row r="8" spans="1:6" ht="15.75" x14ac:dyDescent="0.25">
      <c r="A8" s="97"/>
      <c r="B8" s="98"/>
      <c r="C8" s="99"/>
      <c r="D8" s="103">
        <v>0</v>
      </c>
      <c r="E8" s="100"/>
      <c r="F8" s="104"/>
    </row>
    <row r="9" spans="1:6" ht="15.75" x14ac:dyDescent="0.25">
      <c r="A9" s="97"/>
      <c r="B9" s="98"/>
      <c r="C9" s="99"/>
      <c r="D9" s="103">
        <v>0</v>
      </c>
      <c r="E9" s="100"/>
      <c r="F9" s="104"/>
    </row>
    <row r="10" spans="1:6" ht="15.75" x14ac:dyDescent="0.25">
      <c r="A10" s="101" t="s">
        <v>689</v>
      </c>
      <c r="B10" s="102" t="s">
        <v>690</v>
      </c>
      <c r="C10" s="103">
        <v>14247358</v>
      </c>
      <c r="D10" s="103">
        <v>25864964</v>
      </c>
      <c r="E10" s="103">
        <v>21354233</v>
      </c>
      <c r="F10" s="104">
        <f>E10/D10</f>
        <v>0.82560459005471654</v>
      </c>
    </row>
    <row r="11" spans="1:6" ht="15.75" x14ac:dyDescent="0.25">
      <c r="A11" s="97"/>
      <c r="B11" s="98"/>
      <c r="C11" s="103"/>
      <c r="D11" s="103">
        <f>B11+C11</f>
        <v>0</v>
      </c>
      <c r="E11" s="103"/>
      <c r="F11" s="104"/>
    </row>
    <row r="12" spans="1:6" ht="15.75" x14ac:dyDescent="0.25">
      <c r="A12" s="105"/>
      <c r="B12" s="98"/>
      <c r="C12" s="103"/>
      <c r="D12" s="103">
        <f>B12+C12</f>
        <v>0</v>
      </c>
      <c r="E12" s="103"/>
      <c r="F12" s="104"/>
    </row>
    <row r="13" spans="1:6" ht="15.75" x14ac:dyDescent="0.25">
      <c r="A13" s="106" t="s">
        <v>691</v>
      </c>
      <c r="B13" s="102" t="s">
        <v>692</v>
      </c>
      <c r="C13" s="103">
        <v>400000</v>
      </c>
      <c r="D13" s="103">
        <v>2100000</v>
      </c>
      <c r="E13" s="103">
        <v>1715945</v>
      </c>
      <c r="F13" s="104">
        <f>E13/D13</f>
        <v>0.81711666666666671</v>
      </c>
    </row>
    <row r="14" spans="1:6" ht="15.75" x14ac:dyDescent="0.25">
      <c r="A14" s="105"/>
      <c r="B14" s="98"/>
      <c r="C14" s="103"/>
      <c r="D14" s="103">
        <f>B14+C14</f>
        <v>0</v>
      </c>
      <c r="E14" s="103"/>
      <c r="F14" s="104"/>
    </row>
    <row r="15" spans="1:6" ht="15.75" x14ac:dyDescent="0.25">
      <c r="A15" s="97"/>
      <c r="B15" s="98"/>
      <c r="C15" s="103"/>
      <c r="D15" s="103">
        <f>B15+C15</f>
        <v>0</v>
      </c>
      <c r="E15" s="103"/>
      <c r="F15" s="104"/>
    </row>
    <row r="16" spans="1:6" ht="15.75" x14ac:dyDescent="0.25">
      <c r="A16" s="101" t="s">
        <v>693</v>
      </c>
      <c r="B16" s="102" t="s">
        <v>694</v>
      </c>
      <c r="C16" s="103">
        <v>17500000</v>
      </c>
      <c r="D16" s="103">
        <v>12809405</v>
      </c>
      <c r="E16" s="103">
        <v>804909</v>
      </c>
      <c r="F16" s="104">
        <f>E16/D16</f>
        <v>6.2837344903998268E-2</v>
      </c>
    </row>
    <row r="17" spans="1:6" ht="15.75" x14ac:dyDescent="0.25">
      <c r="A17" s="97"/>
      <c r="B17" s="98"/>
      <c r="C17" s="168"/>
      <c r="D17" s="103">
        <v>0</v>
      </c>
      <c r="E17" s="103"/>
      <c r="F17" s="104"/>
    </row>
    <row r="18" spans="1:6" ht="15.75" x14ac:dyDescent="0.25">
      <c r="A18" s="97"/>
      <c r="B18" s="98"/>
      <c r="C18" s="99"/>
      <c r="D18" s="103">
        <v>0</v>
      </c>
      <c r="E18" s="103"/>
      <c r="F18" s="104"/>
    </row>
    <row r="19" spans="1:6" ht="15.75" x14ac:dyDescent="0.25">
      <c r="A19" s="101" t="s">
        <v>695</v>
      </c>
      <c r="B19" s="102" t="s">
        <v>696</v>
      </c>
      <c r="C19" s="103">
        <v>0</v>
      </c>
      <c r="D19" s="103">
        <v>0</v>
      </c>
      <c r="E19" s="103">
        <v>0</v>
      </c>
      <c r="F19" s="104">
        <v>0</v>
      </c>
    </row>
    <row r="20" spans="1:6" ht="15.75" x14ac:dyDescent="0.25">
      <c r="A20" s="97"/>
      <c r="B20" s="98"/>
      <c r="C20" s="99"/>
      <c r="D20" s="103">
        <v>0</v>
      </c>
      <c r="E20" s="103"/>
      <c r="F20" s="104"/>
    </row>
    <row r="21" spans="1:6" ht="15.75" x14ac:dyDescent="0.25">
      <c r="A21" s="97"/>
      <c r="B21" s="98"/>
      <c r="C21" s="99"/>
      <c r="D21" s="103">
        <v>0</v>
      </c>
      <c r="E21" s="103"/>
      <c r="F21" s="104"/>
    </row>
    <row r="22" spans="1:6" ht="31.5" x14ac:dyDescent="0.25">
      <c r="A22" s="106" t="s">
        <v>697</v>
      </c>
      <c r="B22" s="102" t="s">
        <v>698</v>
      </c>
      <c r="C22" s="103">
        <v>0</v>
      </c>
      <c r="D22" s="103">
        <v>0</v>
      </c>
      <c r="E22" s="103"/>
      <c r="F22" s="104"/>
    </row>
    <row r="23" spans="1:6" ht="31.5" x14ac:dyDescent="0.25">
      <c r="A23" s="106" t="s">
        <v>699</v>
      </c>
      <c r="B23" s="102" t="s">
        <v>700</v>
      </c>
      <c r="C23" s="103">
        <v>6849861</v>
      </c>
      <c r="D23" s="103">
        <v>6916400</v>
      </c>
      <c r="E23" s="103">
        <v>1138244</v>
      </c>
      <c r="F23" s="104">
        <f>E23/D23</f>
        <v>0.16457174252501303</v>
      </c>
    </row>
    <row r="24" spans="1:6" ht="15.75" x14ac:dyDescent="0.25">
      <c r="A24" s="107" t="s">
        <v>701</v>
      </c>
      <c r="B24" s="95" t="s">
        <v>702</v>
      </c>
      <c r="C24" s="108">
        <f>C23+C22+C19+C16+C13+C10+C7</f>
        <v>38997219</v>
      </c>
      <c r="D24" s="108">
        <f>D23+D22+D19+D16+D13+D10+D7</f>
        <v>49190769</v>
      </c>
      <c r="E24" s="108">
        <f>E23+E22+E19+E16+E13+E10+E7</f>
        <v>26513331</v>
      </c>
      <c r="F24" s="104">
        <f>E24/D24</f>
        <v>0.53898996781286346</v>
      </c>
    </row>
    <row r="25" spans="1:6" ht="15.75" x14ac:dyDescent="0.25">
      <c r="A25" s="107"/>
      <c r="B25" s="95"/>
      <c r="C25" s="99"/>
      <c r="D25" s="100"/>
      <c r="E25" s="100"/>
      <c r="F25" s="104"/>
    </row>
    <row r="26" spans="1:6" ht="15.75" x14ac:dyDescent="0.25">
      <c r="A26" s="97"/>
      <c r="B26" s="98"/>
      <c r="C26" s="99"/>
      <c r="D26" s="99">
        <f t="shared" ref="D26:D31" si="0">C26</f>
        <v>0</v>
      </c>
      <c r="E26" s="99"/>
      <c r="F26" s="104"/>
    </row>
    <row r="27" spans="1:6" ht="15.75" x14ac:dyDescent="0.25">
      <c r="A27" s="101" t="s">
        <v>703</v>
      </c>
      <c r="B27" s="102" t="s">
        <v>704</v>
      </c>
      <c r="C27" s="103">
        <v>20300000</v>
      </c>
      <c r="D27" s="103">
        <v>25427720</v>
      </c>
      <c r="E27" s="103">
        <v>25415079</v>
      </c>
      <c r="F27" s="104">
        <f>E27/D27</f>
        <v>0.99950286537684074</v>
      </c>
    </row>
    <row r="28" spans="1:6" ht="15.75" x14ac:dyDescent="0.25">
      <c r="A28" s="97"/>
      <c r="B28" s="98"/>
      <c r="C28" s="99"/>
      <c r="D28" s="99">
        <f t="shared" si="0"/>
        <v>0</v>
      </c>
      <c r="E28" s="99"/>
      <c r="F28" s="104"/>
    </row>
    <row r="29" spans="1:6" ht="15.75" x14ac:dyDescent="0.25">
      <c r="A29" s="97"/>
      <c r="B29" s="98"/>
      <c r="C29" s="99"/>
      <c r="D29" s="99">
        <f t="shared" si="0"/>
        <v>0</v>
      </c>
      <c r="E29" s="99"/>
      <c r="F29" s="104"/>
    </row>
    <row r="30" spans="1:6" ht="15.75" x14ac:dyDescent="0.25">
      <c r="A30" s="101" t="s">
        <v>705</v>
      </c>
      <c r="B30" s="102" t="s">
        <v>706</v>
      </c>
      <c r="C30" s="103"/>
      <c r="D30" s="99">
        <f t="shared" si="0"/>
        <v>0</v>
      </c>
      <c r="E30" s="99"/>
      <c r="F30" s="104"/>
    </row>
    <row r="31" spans="1:6" ht="15.75" x14ac:dyDescent="0.25">
      <c r="A31" s="97"/>
      <c r="B31" s="98"/>
      <c r="C31" s="99"/>
      <c r="D31" s="99">
        <f t="shared" si="0"/>
        <v>0</v>
      </c>
      <c r="E31" s="99"/>
      <c r="F31" s="104"/>
    </row>
    <row r="32" spans="1:6" ht="15.75" x14ac:dyDescent="0.25">
      <c r="A32" s="101" t="s">
        <v>707</v>
      </c>
      <c r="B32" s="102" t="s">
        <v>708</v>
      </c>
      <c r="C32" s="103">
        <v>500000</v>
      </c>
      <c r="D32" s="99">
        <v>1500000</v>
      </c>
      <c r="E32" s="99">
        <v>1023538</v>
      </c>
      <c r="F32" s="104">
        <f>E32/D32</f>
        <v>0.68235866666666667</v>
      </c>
    </row>
    <row r="33" spans="1:6" ht="31.5" x14ac:dyDescent="0.25">
      <c r="A33" s="106" t="s">
        <v>709</v>
      </c>
      <c r="B33" s="102" t="s">
        <v>710</v>
      </c>
      <c r="C33" s="103">
        <v>4175211</v>
      </c>
      <c r="D33" s="99">
        <v>6350768</v>
      </c>
      <c r="E33" s="99">
        <v>6347354</v>
      </c>
      <c r="F33" s="104">
        <f>E33/D33</f>
        <v>0.99946242722140066</v>
      </c>
    </row>
    <row r="34" spans="1:6" ht="15.75" x14ac:dyDescent="0.25">
      <c r="A34" s="107" t="s">
        <v>711</v>
      </c>
      <c r="B34" s="95" t="s">
        <v>712</v>
      </c>
      <c r="C34" s="108">
        <f>C33+C27+C32</f>
        <v>24975211</v>
      </c>
      <c r="D34" s="108">
        <f>D33+D27+D32</f>
        <v>33278488</v>
      </c>
      <c r="E34" s="108">
        <f>E33+E27+E32</f>
        <v>32785971</v>
      </c>
      <c r="F34" s="104">
        <f>E34/D34</f>
        <v>0.98520013890054137</v>
      </c>
    </row>
    <row r="37" spans="1:6" x14ac:dyDescent="0.25">
      <c r="A37" s="109"/>
    </row>
  </sheetData>
  <sheetProtection selectLockedCells="1" selectUnlockedCells="1"/>
  <mergeCells count="3">
    <mergeCell ref="A1:F1"/>
    <mergeCell ref="A2:F2"/>
    <mergeCell ref="A3:F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V119"/>
  <sheetViews>
    <sheetView showWhiteSpace="0" view="pageLayout" zoomScaleNormal="100" workbookViewId="0">
      <selection activeCell="K1" sqref="K1:AC1"/>
    </sheetView>
  </sheetViews>
  <sheetFormatPr defaultColWidth="9" defaultRowHeight="12.75" x14ac:dyDescent="0.2"/>
  <cols>
    <col min="1" max="1" width="7.140625" style="113" customWidth="1"/>
    <col min="2" max="6" width="3.28515625" style="113" customWidth="1"/>
    <col min="7" max="7" width="3.85546875" style="113" customWidth="1"/>
    <col min="8" max="9" width="3.28515625" style="113" customWidth="1"/>
    <col min="10" max="10" width="19.7109375" style="113" customWidth="1"/>
    <col min="11" max="11" width="3.28515625" style="113" customWidth="1"/>
    <col min="12" max="12" width="3.85546875" style="113" customWidth="1"/>
    <col min="13" max="13" width="3.28515625" style="113" customWidth="1"/>
    <col min="14" max="14" width="1.42578125" style="113" customWidth="1"/>
    <col min="15" max="18" width="3.28515625" style="113" customWidth="1"/>
    <col min="19" max="19" width="2.140625" style="113" customWidth="1"/>
    <col min="20" max="20" width="1.85546875" style="113" hidden="1" customWidth="1"/>
    <col min="21" max="24" width="3.28515625" style="113" customWidth="1"/>
    <col min="25" max="25" width="1.140625" style="113" customWidth="1"/>
    <col min="26" max="26" width="3.28515625" style="113" hidden="1" customWidth="1"/>
    <col min="27" max="28" width="3.28515625" style="113" customWidth="1"/>
    <col min="29" max="29" width="1.85546875" style="113" customWidth="1"/>
    <col min="30" max="30" width="3.28515625" style="113" hidden="1" customWidth="1"/>
    <col min="31" max="31" width="0.28515625" style="113" hidden="1" customWidth="1"/>
    <col min="32" max="32" width="1.28515625" style="113" customWidth="1"/>
    <col min="33" max="33" width="9.7109375" style="113" customWidth="1"/>
    <col min="34" max="47" width="3.28515625" style="113" customWidth="1"/>
    <col min="48" max="16384" width="9" style="113"/>
  </cols>
  <sheetData>
    <row r="1" spans="1:48" s="112" customFormat="1" ht="27" customHeight="1" x14ac:dyDescent="0.2">
      <c r="A1" s="110"/>
      <c r="B1" s="111"/>
      <c r="C1" s="111"/>
      <c r="D1" s="111"/>
      <c r="E1" s="111"/>
      <c r="F1" s="111"/>
      <c r="G1" s="111"/>
      <c r="H1" s="111"/>
      <c r="I1" s="111"/>
      <c r="J1" s="111"/>
      <c r="K1" s="191" t="s">
        <v>1202</v>
      </c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</row>
    <row r="2" spans="1:48" s="112" customFormat="1" ht="23.25" customHeight="1" x14ac:dyDescent="0.2">
      <c r="A2" s="198" t="s">
        <v>1196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1"/>
      <c r="AT2" s="111"/>
      <c r="AU2" s="114"/>
    </row>
    <row r="3" spans="1:48" s="112" customFormat="1" ht="7.5" customHeight="1" x14ac:dyDescent="0.2">
      <c r="A3" s="163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11"/>
      <c r="AH3" s="111"/>
      <c r="AI3" s="115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6"/>
    </row>
    <row r="4" spans="1:48" ht="25.5" customHeight="1" x14ac:dyDescent="0.2">
      <c r="A4" s="196" t="s">
        <v>713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</row>
    <row r="5" spans="1:48" ht="15.75" x14ac:dyDescent="0.25">
      <c r="A5" s="197" t="s">
        <v>714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R5" s="117"/>
      <c r="AS5" s="117"/>
      <c r="AT5" s="117"/>
      <c r="AU5" s="117"/>
      <c r="AV5" s="118"/>
    </row>
    <row r="6" spans="1:48" ht="31.5" customHeight="1" x14ac:dyDescent="0.2">
      <c r="A6" s="192" t="s">
        <v>10</v>
      </c>
      <c r="B6" s="192"/>
      <c r="C6" s="192"/>
      <c r="D6" s="192"/>
      <c r="E6" s="192"/>
      <c r="F6" s="192"/>
      <c r="G6" s="192"/>
      <c r="H6" s="192"/>
      <c r="I6" s="192"/>
      <c r="J6" s="192"/>
      <c r="K6" s="192" t="s">
        <v>579</v>
      </c>
      <c r="L6" s="192"/>
      <c r="M6" s="192"/>
      <c r="N6" s="192"/>
      <c r="O6" s="192" t="s">
        <v>715</v>
      </c>
      <c r="P6" s="192"/>
      <c r="Q6" s="192"/>
      <c r="R6" s="192"/>
      <c r="S6" s="192"/>
      <c r="T6" s="192"/>
      <c r="U6" s="192" t="s">
        <v>716</v>
      </c>
      <c r="V6" s="192"/>
      <c r="W6" s="192"/>
      <c r="X6" s="192"/>
      <c r="Y6" s="192"/>
      <c r="Z6" s="192"/>
      <c r="AA6" s="192" t="s">
        <v>717</v>
      </c>
      <c r="AB6" s="192"/>
      <c r="AC6" s="192"/>
      <c r="AD6" s="192"/>
      <c r="AE6" s="192"/>
      <c r="AF6" s="192"/>
      <c r="AV6" s="118"/>
    </row>
    <row r="7" spans="1:48" ht="15.75" x14ac:dyDescent="0.25">
      <c r="A7" s="195" t="s">
        <v>718</v>
      </c>
      <c r="B7" s="195"/>
      <c r="C7" s="195"/>
      <c r="D7" s="195"/>
      <c r="E7" s="195"/>
      <c r="F7" s="195"/>
      <c r="G7" s="195"/>
      <c r="H7" s="195"/>
      <c r="I7" s="195"/>
      <c r="J7" s="195"/>
      <c r="K7" s="195" t="s">
        <v>719</v>
      </c>
      <c r="L7" s="195"/>
      <c r="M7" s="195"/>
      <c r="N7" s="195"/>
      <c r="O7" s="195" t="s">
        <v>720</v>
      </c>
      <c r="P7" s="195"/>
      <c r="Q7" s="195"/>
      <c r="R7" s="195"/>
      <c r="S7" s="195"/>
      <c r="T7" s="195"/>
      <c r="U7" s="195" t="s">
        <v>721</v>
      </c>
      <c r="V7" s="195"/>
      <c r="W7" s="195"/>
      <c r="X7" s="195"/>
      <c r="Y7" s="195"/>
      <c r="Z7" s="195"/>
      <c r="AA7" s="195" t="s">
        <v>722</v>
      </c>
      <c r="AB7" s="195"/>
      <c r="AC7" s="195"/>
      <c r="AD7" s="195"/>
      <c r="AE7" s="195"/>
      <c r="AF7" s="195"/>
      <c r="AV7" s="118"/>
    </row>
    <row r="8" spans="1:48" ht="15.75" x14ac:dyDescent="0.2">
      <c r="A8" s="193" t="s">
        <v>723</v>
      </c>
      <c r="B8" s="193"/>
      <c r="C8" s="193"/>
      <c r="D8" s="193"/>
      <c r="E8" s="193"/>
      <c r="F8" s="193"/>
      <c r="G8" s="193"/>
      <c r="H8" s="193"/>
      <c r="I8" s="193"/>
      <c r="J8" s="193"/>
      <c r="K8" s="194" t="s">
        <v>0</v>
      </c>
      <c r="L8" s="194"/>
      <c r="M8" s="194"/>
      <c r="N8" s="194"/>
      <c r="O8" s="194" t="s">
        <v>0</v>
      </c>
      <c r="P8" s="194"/>
      <c r="Q8" s="194"/>
      <c r="R8" s="194"/>
      <c r="S8" s="194"/>
      <c r="T8" s="194"/>
      <c r="U8" s="194" t="s">
        <v>0</v>
      </c>
      <c r="V8" s="194"/>
      <c r="W8" s="194"/>
      <c r="X8" s="194"/>
      <c r="Y8" s="194"/>
      <c r="Z8" s="194"/>
      <c r="AA8" s="194" t="s">
        <v>0</v>
      </c>
      <c r="AB8" s="194"/>
      <c r="AC8" s="194"/>
      <c r="AD8" s="194"/>
      <c r="AE8" s="194"/>
      <c r="AF8" s="194"/>
      <c r="AV8" s="118"/>
    </row>
    <row r="9" spans="1:48" ht="33" customHeight="1" x14ac:dyDescent="0.2">
      <c r="A9" s="193" t="s">
        <v>724</v>
      </c>
      <c r="B9" s="193"/>
      <c r="C9" s="193"/>
      <c r="D9" s="193"/>
      <c r="E9" s="193"/>
      <c r="F9" s="193"/>
      <c r="G9" s="193"/>
      <c r="H9" s="193"/>
      <c r="I9" s="193"/>
      <c r="J9" s="193"/>
      <c r="K9" s="194" t="s">
        <v>725</v>
      </c>
      <c r="L9" s="194"/>
      <c r="M9" s="194"/>
      <c r="N9" s="194"/>
      <c r="O9" s="194" t="s">
        <v>726</v>
      </c>
      <c r="P9" s="194"/>
      <c r="Q9" s="194"/>
      <c r="R9" s="194"/>
      <c r="S9" s="194"/>
      <c r="T9" s="194"/>
      <c r="U9" s="194" t="s">
        <v>727</v>
      </c>
      <c r="V9" s="194"/>
      <c r="W9" s="194"/>
      <c r="X9" s="194"/>
      <c r="Y9" s="194"/>
      <c r="Z9" s="194"/>
      <c r="AA9" s="194" t="s">
        <v>728</v>
      </c>
      <c r="AB9" s="194"/>
      <c r="AC9" s="194"/>
      <c r="AD9" s="194"/>
      <c r="AE9" s="194"/>
      <c r="AF9" s="194"/>
    </row>
    <row r="10" spans="1:48" ht="15.75" x14ac:dyDescent="0.2">
      <c r="A10" s="193" t="s">
        <v>729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 t="s">
        <v>730</v>
      </c>
      <c r="L10" s="194"/>
      <c r="M10" s="194"/>
      <c r="N10" s="194"/>
      <c r="O10" s="194" t="s">
        <v>731</v>
      </c>
      <c r="P10" s="194"/>
      <c r="Q10" s="194"/>
      <c r="R10" s="194"/>
      <c r="S10" s="194"/>
      <c r="T10" s="194"/>
      <c r="U10" s="194" t="s">
        <v>732</v>
      </c>
      <c r="V10" s="194"/>
      <c r="W10" s="194"/>
      <c r="X10" s="194"/>
      <c r="Y10" s="194"/>
      <c r="Z10" s="194"/>
      <c r="AA10" s="194" t="s">
        <v>733</v>
      </c>
      <c r="AB10" s="194"/>
      <c r="AC10" s="194"/>
      <c r="AD10" s="194"/>
      <c r="AE10" s="194"/>
      <c r="AF10" s="194"/>
    </row>
    <row r="11" spans="1:48" ht="15.75" x14ac:dyDescent="0.2">
      <c r="A11" s="193" t="s">
        <v>734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4" t="s">
        <v>735</v>
      </c>
      <c r="L11" s="194"/>
      <c r="M11" s="194"/>
      <c r="N11" s="194"/>
      <c r="O11" s="194" t="s">
        <v>731</v>
      </c>
      <c r="P11" s="194"/>
      <c r="Q11" s="194"/>
      <c r="R11" s="194"/>
      <c r="S11" s="194"/>
      <c r="T11" s="194"/>
      <c r="U11" s="194" t="s">
        <v>736</v>
      </c>
      <c r="V11" s="194"/>
      <c r="W11" s="194"/>
      <c r="X11" s="194"/>
      <c r="Y11" s="194"/>
      <c r="Z11" s="194"/>
      <c r="AA11" s="194" t="s">
        <v>737</v>
      </c>
      <c r="AB11" s="194"/>
      <c r="AC11" s="194"/>
      <c r="AD11" s="194"/>
      <c r="AE11" s="194"/>
      <c r="AF11" s="194"/>
    </row>
    <row r="12" spans="1:48" ht="15.75" x14ac:dyDescent="0.2">
      <c r="A12" s="193" t="s">
        <v>738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4" t="s">
        <v>739</v>
      </c>
      <c r="L12" s="194"/>
      <c r="M12" s="194"/>
      <c r="N12" s="194"/>
      <c r="O12" s="194" t="s">
        <v>740</v>
      </c>
      <c r="P12" s="194"/>
      <c r="Q12" s="194"/>
      <c r="R12" s="194"/>
      <c r="S12" s="194"/>
      <c r="T12" s="194"/>
      <c r="U12" s="194" t="s">
        <v>740</v>
      </c>
      <c r="V12" s="194"/>
      <c r="W12" s="194"/>
      <c r="X12" s="194"/>
      <c r="Y12" s="194"/>
      <c r="Z12" s="194"/>
      <c r="AA12" s="194" t="s">
        <v>740</v>
      </c>
      <c r="AB12" s="194"/>
      <c r="AC12" s="194"/>
      <c r="AD12" s="194"/>
      <c r="AE12" s="194"/>
      <c r="AF12" s="194"/>
    </row>
    <row r="13" spans="1:48" ht="33" customHeight="1" x14ac:dyDescent="0.2">
      <c r="A13" s="193" t="s">
        <v>741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4" t="s">
        <v>742</v>
      </c>
      <c r="L13" s="194"/>
      <c r="M13" s="194"/>
      <c r="N13" s="194"/>
      <c r="O13" s="194" t="s">
        <v>740</v>
      </c>
      <c r="P13" s="194"/>
      <c r="Q13" s="194"/>
      <c r="R13" s="194"/>
      <c r="S13" s="194"/>
      <c r="T13" s="194"/>
      <c r="U13" s="194" t="s">
        <v>740</v>
      </c>
      <c r="V13" s="194"/>
      <c r="W13" s="194"/>
      <c r="X13" s="194"/>
      <c r="Y13" s="194"/>
      <c r="Z13" s="194"/>
      <c r="AA13" s="194" t="s">
        <v>740</v>
      </c>
      <c r="AB13" s="194"/>
      <c r="AC13" s="194"/>
      <c r="AD13" s="194"/>
      <c r="AE13" s="194"/>
      <c r="AF13" s="194"/>
    </row>
    <row r="14" spans="1:48" ht="15.75" x14ac:dyDescent="0.2">
      <c r="A14" s="193" t="s">
        <v>743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4" t="s">
        <v>744</v>
      </c>
      <c r="L14" s="194"/>
      <c r="M14" s="194"/>
      <c r="N14" s="194"/>
      <c r="O14" s="194" t="s">
        <v>740</v>
      </c>
      <c r="P14" s="194"/>
      <c r="Q14" s="194"/>
      <c r="R14" s="194"/>
      <c r="S14" s="194"/>
      <c r="T14" s="194"/>
      <c r="U14" s="194" t="s">
        <v>736</v>
      </c>
      <c r="V14" s="194"/>
      <c r="W14" s="194"/>
      <c r="X14" s="194"/>
      <c r="Y14" s="194"/>
      <c r="Z14" s="194"/>
      <c r="AA14" s="194" t="s">
        <v>740</v>
      </c>
      <c r="AB14" s="194"/>
      <c r="AC14" s="194"/>
      <c r="AD14" s="194"/>
      <c r="AE14" s="194"/>
      <c r="AF14" s="194"/>
    </row>
    <row r="15" spans="1:48" ht="15.75" x14ac:dyDescent="0.2">
      <c r="A15" s="193" t="s">
        <v>745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4" t="s">
        <v>746</v>
      </c>
      <c r="L15" s="194"/>
      <c r="M15" s="194"/>
      <c r="N15" s="194"/>
      <c r="O15" s="194" t="s">
        <v>731</v>
      </c>
      <c r="P15" s="194"/>
      <c r="Q15" s="194"/>
      <c r="R15" s="194"/>
      <c r="S15" s="194"/>
      <c r="T15" s="194"/>
      <c r="U15" s="194" t="s">
        <v>740</v>
      </c>
      <c r="V15" s="194"/>
      <c r="W15" s="194"/>
      <c r="X15" s="194"/>
      <c r="Y15" s="194"/>
      <c r="Z15" s="194"/>
      <c r="AA15" s="194" t="s">
        <v>740</v>
      </c>
      <c r="AB15" s="194"/>
      <c r="AC15" s="194"/>
      <c r="AD15" s="194"/>
      <c r="AE15" s="194"/>
      <c r="AF15" s="194"/>
    </row>
    <row r="16" spans="1:48" ht="15.75" x14ac:dyDescent="0.2">
      <c r="A16" s="193" t="s">
        <v>747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4" t="s">
        <v>748</v>
      </c>
      <c r="L16" s="194"/>
      <c r="M16" s="194"/>
      <c r="N16" s="194"/>
      <c r="O16" s="194" t="s">
        <v>740</v>
      </c>
      <c r="P16" s="194"/>
      <c r="Q16" s="194"/>
      <c r="R16" s="194"/>
      <c r="S16" s="194"/>
      <c r="T16" s="194"/>
      <c r="U16" s="194" t="s">
        <v>749</v>
      </c>
      <c r="V16" s="194"/>
      <c r="W16" s="194"/>
      <c r="X16" s="194"/>
      <c r="Y16" s="194"/>
      <c r="Z16" s="194"/>
      <c r="AA16" s="194" t="s">
        <v>740</v>
      </c>
      <c r="AB16" s="194"/>
      <c r="AC16" s="194"/>
      <c r="AD16" s="194"/>
      <c r="AE16" s="194"/>
      <c r="AF16" s="194"/>
    </row>
    <row r="17" spans="1:32" ht="15.75" x14ac:dyDescent="0.2">
      <c r="A17" s="193" t="s">
        <v>738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4" t="s">
        <v>750</v>
      </c>
      <c r="L17" s="194"/>
      <c r="M17" s="194"/>
      <c r="N17" s="194"/>
      <c r="O17" s="194" t="s">
        <v>740</v>
      </c>
      <c r="P17" s="194"/>
      <c r="Q17" s="194"/>
      <c r="R17" s="194"/>
      <c r="S17" s="194"/>
      <c r="T17" s="194"/>
      <c r="U17" s="194" t="s">
        <v>740</v>
      </c>
      <c r="V17" s="194"/>
      <c r="W17" s="194"/>
      <c r="X17" s="194"/>
      <c r="Y17" s="194"/>
      <c r="Z17" s="194"/>
      <c r="AA17" s="194" t="s">
        <v>740</v>
      </c>
      <c r="AB17" s="194"/>
      <c r="AC17" s="194"/>
      <c r="AD17" s="194"/>
      <c r="AE17" s="194"/>
      <c r="AF17" s="194"/>
    </row>
    <row r="18" spans="1:32" ht="32.25" customHeight="1" x14ac:dyDescent="0.2">
      <c r="A18" s="193" t="s">
        <v>741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4" t="s">
        <v>751</v>
      </c>
      <c r="L18" s="194"/>
      <c r="M18" s="194"/>
      <c r="N18" s="194"/>
      <c r="O18" s="194" t="s">
        <v>740</v>
      </c>
      <c r="P18" s="194"/>
      <c r="Q18" s="194"/>
      <c r="R18" s="194"/>
      <c r="S18" s="194"/>
      <c r="T18" s="194"/>
      <c r="U18" s="194" t="s">
        <v>740</v>
      </c>
      <c r="V18" s="194"/>
      <c r="W18" s="194"/>
      <c r="X18" s="194"/>
      <c r="Y18" s="194"/>
      <c r="Z18" s="194"/>
      <c r="AA18" s="194" t="s">
        <v>740</v>
      </c>
      <c r="AB18" s="194"/>
      <c r="AC18" s="194"/>
      <c r="AD18" s="194"/>
      <c r="AE18" s="194"/>
      <c r="AF18" s="194"/>
    </row>
    <row r="19" spans="1:32" ht="15.75" x14ac:dyDescent="0.2">
      <c r="A19" s="193" t="s">
        <v>743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 t="s">
        <v>752</v>
      </c>
      <c r="L19" s="194"/>
      <c r="M19" s="194"/>
      <c r="N19" s="194"/>
      <c r="O19" s="194" t="s">
        <v>740</v>
      </c>
      <c r="P19" s="194"/>
      <c r="Q19" s="194"/>
      <c r="R19" s="194"/>
      <c r="S19" s="194"/>
      <c r="T19" s="194"/>
      <c r="U19" s="194" t="s">
        <v>740</v>
      </c>
      <c r="V19" s="194"/>
      <c r="W19" s="194"/>
      <c r="X19" s="194"/>
      <c r="Y19" s="194"/>
      <c r="Z19" s="194"/>
      <c r="AA19" s="194" t="s">
        <v>740</v>
      </c>
      <c r="AB19" s="194"/>
      <c r="AC19" s="194"/>
      <c r="AD19" s="194"/>
      <c r="AE19" s="194"/>
      <c r="AF19" s="194"/>
    </row>
    <row r="20" spans="1:32" ht="15.75" x14ac:dyDescent="0.2">
      <c r="A20" s="193" t="s">
        <v>745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4" t="s">
        <v>753</v>
      </c>
      <c r="L20" s="194"/>
      <c r="M20" s="194"/>
      <c r="N20" s="194"/>
      <c r="O20" s="194" t="s">
        <v>740</v>
      </c>
      <c r="P20" s="194"/>
      <c r="Q20" s="194"/>
      <c r="R20" s="194"/>
      <c r="S20" s="194"/>
      <c r="T20" s="194"/>
      <c r="U20" s="194" t="s">
        <v>749</v>
      </c>
      <c r="V20" s="194"/>
      <c r="W20" s="194"/>
      <c r="X20" s="194"/>
      <c r="Y20" s="194"/>
      <c r="Z20" s="194"/>
      <c r="AA20" s="194" t="s">
        <v>740</v>
      </c>
      <c r="AB20" s="194"/>
      <c r="AC20" s="194"/>
      <c r="AD20" s="194"/>
      <c r="AE20" s="194"/>
      <c r="AF20" s="194"/>
    </row>
    <row r="21" spans="1:32" ht="15.75" x14ac:dyDescent="0.2">
      <c r="A21" s="193" t="s">
        <v>754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4" t="s">
        <v>755</v>
      </c>
      <c r="L21" s="194"/>
      <c r="M21" s="194"/>
      <c r="N21" s="194"/>
      <c r="O21" s="194" t="s">
        <v>740</v>
      </c>
      <c r="P21" s="194"/>
      <c r="Q21" s="194"/>
      <c r="R21" s="194"/>
      <c r="S21" s="194"/>
      <c r="T21" s="194"/>
      <c r="U21" s="194" t="s">
        <v>740</v>
      </c>
      <c r="V21" s="194"/>
      <c r="W21" s="194"/>
      <c r="X21" s="194"/>
      <c r="Y21" s="194"/>
      <c r="Z21" s="194"/>
      <c r="AA21" s="194" t="s">
        <v>740</v>
      </c>
      <c r="AB21" s="194"/>
      <c r="AC21" s="194"/>
      <c r="AD21" s="194"/>
      <c r="AE21" s="194"/>
      <c r="AF21" s="194"/>
    </row>
    <row r="22" spans="1:32" ht="15.75" x14ac:dyDescent="0.2">
      <c r="A22" s="193" t="s">
        <v>738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4" t="s">
        <v>756</v>
      </c>
      <c r="L22" s="194"/>
      <c r="M22" s="194"/>
      <c r="N22" s="194"/>
      <c r="O22" s="194" t="s">
        <v>740</v>
      </c>
      <c r="P22" s="194"/>
      <c r="Q22" s="194"/>
      <c r="R22" s="194"/>
      <c r="S22" s="194"/>
      <c r="T22" s="194"/>
      <c r="U22" s="194" t="s">
        <v>740</v>
      </c>
      <c r="V22" s="194"/>
      <c r="W22" s="194"/>
      <c r="X22" s="194"/>
      <c r="Y22" s="194"/>
      <c r="Z22" s="194"/>
      <c r="AA22" s="194" t="s">
        <v>740</v>
      </c>
      <c r="AB22" s="194"/>
      <c r="AC22" s="194"/>
      <c r="AD22" s="194"/>
      <c r="AE22" s="194"/>
      <c r="AF22" s="194"/>
    </row>
    <row r="23" spans="1:32" ht="33" customHeight="1" x14ac:dyDescent="0.2">
      <c r="A23" s="193" t="s">
        <v>741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4" t="s">
        <v>757</v>
      </c>
      <c r="L23" s="194"/>
      <c r="M23" s="194"/>
      <c r="N23" s="194"/>
      <c r="O23" s="194" t="s">
        <v>740</v>
      </c>
      <c r="P23" s="194"/>
      <c r="Q23" s="194"/>
      <c r="R23" s="194"/>
      <c r="S23" s="194"/>
      <c r="T23" s="194"/>
      <c r="U23" s="194" t="s">
        <v>740</v>
      </c>
      <c r="V23" s="194"/>
      <c r="W23" s="194"/>
      <c r="X23" s="194"/>
      <c r="Y23" s="194"/>
      <c r="Z23" s="194"/>
      <c r="AA23" s="194" t="s">
        <v>740</v>
      </c>
      <c r="AB23" s="194"/>
      <c r="AC23" s="194"/>
      <c r="AD23" s="194"/>
      <c r="AE23" s="194"/>
      <c r="AF23" s="194"/>
    </row>
    <row r="24" spans="1:32" ht="15.75" x14ac:dyDescent="0.2">
      <c r="A24" s="193" t="s">
        <v>743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4" t="s">
        <v>758</v>
      </c>
      <c r="L24" s="194"/>
      <c r="M24" s="194"/>
      <c r="N24" s="194"/>
      <c r="O24" s="194" t="s">
        <v>740</v>
      </c>
      <c r="P24" s="194"/>
      <c r="Q24" s="194"/>
      <c r="R24" s="194"/>
      <c r="S24" s="194"/>
      <c r="T24" s="194"/>
      <c r="U24" s="194" t="s">
        <v>740</v>
      </c>
      <c r="V24" s="194"/>
      <c r="W24" s="194"/>
      <c r="X24" s="194"/>
      <c r="Y24" s="194"/>
      <c r="Z24" s="194"/>
      <c r="AA24" s="194" t="s">
        <v>740</v>
      </c>
      <c r="AB24" s="194"/>
      <c r="AC24" s="194"/>
      <c r="AD24" s="194"/>
      <c r="AE24" s="194"/>
      <c r="AF24" s="194"/>
    </row>
    <row r="25" spans="1:32" ht="15.75" x14ac:dyDescent="0.2">
      <c r="A25" s="193" t="s">
        <v>745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4" t="s">
        <v>759</v>
      </c>
      <c r="L25" s="194"/>
      <c r="M25" s="194"/>
      <c r="N25" s="194"/>
      <c r="O25" s="194" t="s">
        <v>740</v>
      </c>
      <c r="P25" s="194"/>
      <c r="Q25" s="194"/>
      <c r="R25" s="194"/>
      <c r="S25" s="194"/>
      <c r="T25" s="194"/>
      <c r="U25" s="194" t="s">
        <v>740</v>
      </c>
      <c r="V25" s="194"/>
      <c r="W25" s="194"/>
      <c r="X25" s="194"/>
      <c r="Y25" s="194"/>
      <c r="Z25" s="194"/>
      <c r="AA25" s="194" t="s">
        <v>740</v>
      </c>
      <c r="AB25" s="194"/>
      <c r="AC25" s="194"/>
      <c r="AD25" s="194"/>
      <c r="AE25" s="194"/>
      <c r="AF25" s="194"/>
    </row>
    <row r="26" spans="1:32" ht="15.75" x14ac:dyDescent="0.2">
      <c r="A26" s="193" t="s">
        <v>760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4" t="s">
        <v>761</v>
      </c>
      <c r="L26" s="194"/>
      <c r="M26" s="194"/>
      <c r="N26" s="194"/>
      <c r="O26" s="194" t="s">
        <v>762</v>
      </c>
      <c r="P26" s="194"/>
      <c r="Q26" s="194"/>
      <c r="R26" s="194"/>
      <c r="S26" s="194"/>
      <c r="T26" s="194"/>
      <c r="U26" s="194" t="s">
        <v>763</v>
      </c>
      <c r="V26" s="194"/>
      <c r="W26" s="194"/>
      <c r="X26" s="194"/>
      <c r="Y26" s="194"/>
      <c r="Z26" s="194"/>
      <c r="AA26" s="194" t="s">
        <v>764</v>
      </c>
      <c r="AB26" s="194"/>
      <c r="AC26" s="194"/>
      <c r="AD26" s="194"/>
      <c r="AE26" s="194"/>
      <c r="AF26" s="194"/>
    </row>
    <row r="27" spans="1:32" ht="15.75" x14ac:dyDescent="0.2">
      <c r="A27" s="193" t="s">
        <v>765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4" t="s">
        <v>766</v>
      </c>
      <c r="L27" s="194"/>
      <c r="M27" s="194"/>
      <c r="N27" s="194"/>
      <c r="O27" s="194" t="s">
        <v>767</v>
      </c>
      <c r="P27" s="194"/>
      <c r="Q27" s="194"/>
      <c r="R27" s="194"/>
      <c r="S27" s="194"/>
      <c r="T27" s="194"/>
      <c r="U27" s="194" t="s">
        <v>768</v>
      </c>
      <c r="V27" s="194"/>
      <c r="W27" s="194"/>
      <c r="X27" s="194"/>
      <c r="Y27" s="194"/>
      <c r="Z27" s="194"/>
      <c r="AA27" s="194" t="s">
        <v>769</v>
      </c>
      <c r="AB27" s="194"/>
      <c r="AC27" s="194"/>
      <c r="AD27" s="194"/>
      <c r="AE27" s="194"/>
      <c r="AF27" s="194"/>
    </row>
    <row r="28" spans="1:32" ht="15.75" x14ac:dyDescent="0.2">
      <c r="A28" s="193" t="s">
        <v>738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4" t="s">
        <v>770</v>
      </c>
      <c r="L28" s="194"/>
      <c r="M28" s="194"/>
      <c r="N28" s="194"/>
      <c r="O28" s="194" t="s">
        <v>771</v>
      </c>
      <c r="P28" s="194"/>
      <c r="Q28" s="194"/>
      <c r="R28" s="194"/>
      <c r="S28" s="194"/>
      <c r="T28" s="194"/>
      <c r="U28" s="194" t="s">
        <v>772</v>
      </c>
      <c r="V28" s="194"/>
      <c r="W28" s="194"/>
      <c r="X28" s="194"/>
      <c r="Y28" s="194"/>
      <c r="Z28" s="194"/>
      <c r="AA28" s="194" t="s">
        <v>773</v>
      </c>
      <c r="AB28" s="194"/>
      <c r="AC28" s="194"/>
      <c r="AD28" s="194"/>
      <c r="AE28" s="194"/>
      <c r="AF28" s="194"/>
    </row>
    <row r="29" spans="1:32" ht="33.75" customHeight="1" x14ac:dyDescent="0.2">
      <c r="A29" s="193" t="s">
        <v>741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4" t="s">
        <v>774</v>
      </c>
      <c r="L29" s="194"/>
      <c r="M29" s="194"/>
      <c r="N29" s="194"/>
      <c r="O29" s="194" t="s">
        <v>740</v>
      </c>
      <c r="P29" s="194"/>
      <c r="Q29" s="194"/>
      <c r="R29" s="194"/>
      <c r="S29" s="194"/>
      <c r="T29" s="194"/>
      <c r="U29" s="194" t="s">
        <v>740</v>
      </c>
      <c r="V29" s="194"/>
      <c r="W29" s="194"/>
      <c r="X29" s="194"/>
      <c r="Y29" s="194"/>
      <c r="Z29" s="194"/>
      <c r="AA29" s="194" t="s">
        <v>740</v>
      </c>
      <c r="AB29" s="194"/>
      <c r="AC29" s="194"/>
      <c r="AD29" s="194"/>
      <c r="AE29" s="194"/>
      <c r="AF29" s="194"/>
    </row>
    <row r="30" spans="1:32" ht="15.75" x14ac:dyDescent="0.2">
      <c r="A30" s="193" t="s">
        <v>743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4" t="s">
        <v>775</v>
      </c>
      <c r="L30" s="194"/>
      <c r="M30" s="194"/>
      <c r="N30" s="194"/>
      <c r="O30" s="194" t="s">
        <v>776</v>
      </c>
      <c r="P30" s="194"/>
      <c r="Q30" s="194"/>
      <c r="R30" s="194"/>
      <c r="S30" s="194"/>
      <c r="T30" s="194"/>
      <c r="U30" s="194" t="s">
        <v>777</v>
      </c>
      <c r="V30" s="194"/>
      <c r="W30" s="194"/>
      <c r="X30" s="194"/>
      <c r="Y30" s="194"/>
      <c r="Z30" s="194"/>
      <c r="AA30" s="194" t="s">
        <v>778</v>
      </c>
      <c r="AB30" s="194"/>
      <c r="AC30" s="194"/>
      <c r="AD30" s="194"/>
      <c r="AE30" s="194"/>
      <c r="AF30" s="194"/>
    </row>
    <row r="31" spans="1:32" ht="15.75" x14ac:dyDescent="0.2">
      <c r="A31" s="193" t="s">
        <v>745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4" t="s">
        <v>779</v>
      </c>
      <c r="L31" s="194"/>
      <c r="M31" s="194"/>
      <c r="N31" s="194"/>
      <c r="O31" s="194" t="s">
        <v>780</v>
      </c>
      <c r="P31" s="194"/>
      <c r="Q31" s="194"/>
      <c r="R31" s="194"/>
      <c r="S31" s="194"/>
      <c r="T31" s="194"/>
      <c r="U31" s="194" t="s">
        <v>781</v>
      </c>
      <c r="V31" s="194"/>
      <c r="W31" s="194"/>
      <c r="X31" s="194"/>
      <c r="Y31" s="194"/>
      <c r="Z31" s="194"/>
      <c r="AA31" s="194" t="s">
        <v>782</v>
      </c>
      <c r="AB31" s="194"/>
      <c r="AC31" s="194"/>
      <c r="AD31" s="194"/>
      <c r="AE31" s="194"/>
      <c r="AF31" s="194"/>
    </row>
    <row r="32" spans="1:32" ht="15.75" x14ac:dyDescent="0.2">
      <c r="A32" s="193" t="s">
        <v>783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4" t="s">
        <v>784</v>
      </c>
      <c r="L32" s="194"/>
      <c r="M32" s="194"/>
      <c r="N32" s="194"/>
      <c r="O32" s="194" t="s">
        <v>785</v>
      </c>
      <c r="P32" s="194"/>
      <c r="Q32" s="194"/>
      <c r="R32" s="194"/>
      <c r="S32" s="194"/>
      <c r="T32" s="194"/>
      <c r="U32" s="194" t="s">
        <v>786</v>
      </c>
      <c r="V32" s="194"/>
      <c r="W32" s="194"/>
      <c r="X32" s="194"/>
      <c r="Y32" s="194"/>
      <c r="Z32" s="194"/>
      <c r="AA32" s="194" t="s">
        <v>787</v>
      </c>
      <c r="AB32" s="194"/>
      <c r="AC32" s="194"/>
      <c r="AD32" s="194"/>
      <c r="AE32" s="194"/>
      <c r="AF32" s="194"/>
    </row>
    <row r="33" spans="1:32" ht="15.75" x14ac:dyDescent="0.2">
      <c r="A33" s="193" t="s">
        <v>738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4" t="s">
        <v>788</v>
      </c>
      <c r="L33" s="194"/>
      <c r="M33" s="194"/>
      <c r="N33" s="194"/>
      <c r="O33" s="194" t="s">
        <v>789</v>
      </c>
      <c r="P33" s="194"/>
      <c r="Q33" s="194"/>
      <c r="R33" s="194"/>
      <c r="S33" s="194"/>
      <c r="T33" s="194"/>
      <c r="U33" s="194" t="s">
        <v>789</v>
      </c>
      <c r="V33" s="194"/>
      <c r="W33" s="194"/>
      <c r="X33" s="194"/>
      <c r="Y33" s="194"/>
      <c r="Z33" s="194"/>
      <c r="AA33" s="194" t="s">
        <v>790</v>
      </c>
      <c r="AB33" s="194"/>
      <c r="AC33" s="194"/>
      <c r="AD33" s="194"/>
      <c r="AE33" s="194"/>
      <c r="AF33" s="194"/>
    </row>
    <row r="34" spans="1:32" ht="33" customHeight="1" x14ac:dyDescent="0.2">
      <c r="A34" s="193" t="s">
        <v>741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4" t="s">
        <v>791</v>
      </c>
      <c r="L34" s="194"/>
      <c r="M34" s="194"/>
      <c r="N34" s="194"/>
      <c r="O34" s="194" t="s">
        <v>740</v>
      </c>
      <c r="P34" s="194"/>
      <c r="Q34" s="194"/>
      <c r="R34" s="194"/>
      <c r="S34" s="194"/>
      <c r="T34" s="194"/>
      <c r="U34" s="194" t="s">
        <v>740</v>
      </c>
      <c r="V34" s="194"/>
      <c r="W34" s="194"/>
      <c r="X34" s="194"/>
      <c r="Y34" s="194"/>
      <c r="Z34" s="194"/>
      <c r="AA34" s="194" t="s">
        <v>740</v>
      </c>
      <c r="AB34" s="194"/>
      <c r="AC34" s="194"/>
      <c r="AD34" s="194"/>
      <c r="AE34" s="194"/>
      <c r="AF34" s="194"/>
    </row>
    <row r="35" spans="1:32" ht="15.75" x14ac:dyDescent="0.2">
      <c r="A35" s="193" t="s">
        <v>743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4" t="s">
        <v>792</v>
      </c>
      <c r="L35" s="194"/>
      <c r="M35" s="194"/>
      <c r="N35" s="194"/>
      <c r="O35" s="194" t="s">
        <v>793</v>
      </c>
      <c r="P35" s="194"/>
      <c r="Q35" s="194"/>
      <c r="R35" s="194"/>
      <c r="S35" s="194"/>
      <c r="T35" s="194"/>
      <c r="U35" s="194" t="s">
        <v>794</v>
      </c>
      <c r="V35" s="194"/>
      <c r="W35" s="194"/>
      <c r="X35" s="194"/>
      <c r="Y35" s="194"/>
      <c r="Z35" s="194"/>
      <c r="AA35" s="194" t="s">
        <v>795</v>
      </c>
      <c r="AB35" s="194"/>
      <c r="AC35" s="194"/>
      <c r="AD35" s="194"/>
      <c r="AE35" s="194"/>
      <c r="AF35" s="194"/>
    </row>
    <row r="36" spans="1:32" ht="15.75" x14ac:dyDescent="0.2">
      <c r="A36" s="193" t="s">
        <v>745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4" t="s">
        <v>796</v>
      </c>
      <c r="L36" s="194"/>
      <c r="M36" s="194"/>
      <c r="N36" s="194"/>
      <c r="O36" s="194" t="s">
        <v>797</v>
      </c>
      <c r="P36" s="194"/>
      <c r="Q36" s="194"/>
      <c r="R36" s="194"/>
      <c r="S36" s="194"/>
      <c r="T36" s="194"/>
      <c r="U36" s="194" t="s">
        <v>798</v>
      </c>
      <c r="V36" s="194"/>
      <c r="W36" s="194"/>
      <c r="X36" s="194"/>
      <c r="Y36" s="194"/>
      <c r="Z36" s="194"/>
      <c r="AA36" s="194" t="s">
        <v>799</v>
      </c>
      <c r="AB36" s="194"/>
      <c r="AC36" s="194"/>
      <c r="AD36" s="194"/>
      <c r="AE36" s="194"/>
      <c r="AF36" s="194"/>
    </row>
    <row r="37" spans="1:32" ht="15.75" x14ac:dyDescent="0.2">
      <c r="A37" s="193" t="s">
        <v>800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4" t="s">
        <v>801</v>
      </c>
      <c r="L37" s="194"/>
      <c r="M37" s="194"/>
      <c r="N37" s="194"/>
      <c r="O37" s="194" t="s">
        <v>740</v>
      </c>
      <c r="P37" s="194"/>
      <c r="Q37" s="194"/>
      <c r="R37" s="194"/>
      <c r="S37" s="194"/>
      <c r="T37" s="194"/>
      <c r="U37" s="194" t="s">
        <v>740</v>
      </c>
      <c r="V37" s="194"/>
      <c r="W37" s="194"/>
      <c r="X37" s="194"/>
      <c r="Y37" s="194"/>
      <c r="Z37" s="194"/>
      <c r="AA37" s="194" t="s">
        <v>740</v>
      </c>
      <c r="AB37" s="194"/>
      <c r="AC37" s="194"/>
      <c r="AD37" s="194"/>
      <c r="AE37" s="194"/>
      <c r="AF37" s="194"/>
    </row>
    <row r="38" spans="1:32" ht="15.75" x14ac:dyDescent="0.2">
      <c r="A38" s="193" t="s">
        <v>738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4" t="s">
        <v>802</v>
      </c>
      <c r="L38" s="194"/>
      <c r="M38" s="194"/>
      <c r="N38" s="194"/>
      <c r="O38" s="194" t="s">
        <v>740</v>
      </c>
      <c r="P38" s="194"/>
      <c r="Q38" s="194"/>
      <c r="R38" s="194"/>
      <c r="S38" s="194"/>
      <c r="T38" s="194"/>
      <c r="U38" s="194" t="s">
        <v>740</v>
      </c>
      <c r="V38" s="194"/>
      <c r="W38" s="194"/>
      <c r="X38" s="194"/>
      <c r="Y38" s="194"/>
      <c r="Z38" s="194"/>
      <c r="AA38" s="194" t="s">
        <v>740</v>
      </c>
      <c r="AB38" s="194"/>
      <c r="AC38" s="194"/>
      <c r="AD38" s="194"/>
      <c r="AE38" s="194"/>
      <c r="AF38" s="194"/>
    </row>
    <row r="39" spans="1:32" ht="33.75" customHeight="1" x14ac:dyDescent="0.2">
      <c r="A39" s="193" t="s">
        <v>741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4" t="s">
        <v>803</v>
      </c>
      <c r="L39" s="194"/>
      <c r="M39" s="194"/>
      <c r="N39" s="194"/>
      <c r="O39" s="194" t="s">
        <v>740</v>
      </c>
      <c r="P39" s="194"/>
      <c r="Q39" s="194"/>
      <c r="R39" s="194"/>
      <c r="S39" s="194"/>
      <c r="T39" s="194"/>
      <c r="U39" s="194" t="s">
        <v>740</v>
      </c>
      <c r="V39" s="194"/>
      <c r="W39" s="194"/>
      <c r="X39" s="194"/>
      <c r="Y39" s="194"/>
      <c r="Z39" s="194"/>
      <c r="AA39" s="194" t="s">
        <v>740</v>
      </c>
      <c r="AB39" s="194"/>
      <c r="AC39" s="194"/>
      <c r="AD39" s="194"/>
      <c r="AE39" s="194"/>
      <c r="AF39" s="194"/>
    </row>
    <row r="40" spans="1:32" ht="15.75" x14ac:dyDescent="0.2">
      <c r="A40" s="193" t="s">
        <v>743</v>
      </c>
      <c r="B40" s="193"/>
      <c r="C40" s="193"/>
      <c r="D40" s="193"/>
      <c r="E40" s="193"/>
      <c r="F40" s="193"/>
      <c r="G40" s="193"/>
      <c r="H40" s="193"/>
      <c r="I40" s="193"/>
      <c r="J40" s="193"/>
      <c r="K40" s="194" t="s">
        <v>804</v>
      </c>
      <c r="L40" s="194"/>
      <c r="M40" s="194"/>
      <c r="N40" s="194"/>
      <c r="O40" s="194" t="s">
        <v>740</v>
      </c>
      <c r="P40" s="194"/>
      <c r="Q40" s="194"/>
      <c r="R40" s="194"/>
      <c r="S40" s="194"/>
      <c r="T40" s="194"/>
      <c r="U40" s="194" t="s">
        <v>740</v>
      </c>
      <c r="V40" s="194"/>
      <c r="W40" s="194"/>
      <c r="X40" s="194"/>
      <c r="Y40" s="194"/>
      <c r="Z40" s="194"/>
      <c r="AA40" s="194" t="s">
        <v>740</v>
      </c>
      <c r="AB40" s="194"/>
      <c r="AC40" s="194"/>
      <c r="AD40" s="194"/>
      <c r="AE40" s="194"/>
      <c r="AF40" s="194"/>
    </row>
    <row r="41" spans="1:32" ht="15.75" x14ac:dyDescent="0.2">
      <c r="A41" s="193" t="s">
        <v>745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4" t="s">
        <v>805</v>
      </c>
      <c r="L41" s="194"/>
      <c r="M41" s="194"/>
      <c r="N41" s="194"/>
      <c r="O41" s="194" t="s">
        <v>740</v>
      </c>
      <c r="P41" s="194"/>
      <c r="Q41" s="194"/>
      <c r="R41" s="194"/>
      <c r="S41" s="194"/>
      <c r="T41" s="194"/>
      <c r="U41" s="194" t="s">
        <v>740</v>
      </c>
      <c r="V41" s="194"/>
      <c r="W41" s="194"/>
      <c r="X41" s="194"/>
      <c r="Y41" s="194"/>
      <c r="Z41" s="194"/>
      <c r="AA41" s="194" t="s">
        <v>740</v>
      </c>
      <c r="AB41" s="194"/>
      <c r="AC41" s="194"/>
      <c r="AD41" s="194"/>
      <c r="AE41" s="194"/>
      <c r="AF41" s="194"/>
    </row>
    <row r="42" spans="1:32" ht="15.75" x14ac:dyDescent="0.2">
      <c r="A42" s="193" t="s">
        <v>806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4" t="s">
        <v>807</v>
      </c>
      <c r="L42" s="194"/>
      <c r="M42" s="194"/>
      <c r="N42" s="194"/>
      <c r="O42" s="194" t="s">
        <v>808</v>
      </c>
      <c r="P42" s="194"/>
      <c r="Q42" s="194"/>
      <c r="R42" s="194"/>
      <c r="S42" s="194"/>
      <c r="T42" s="194"/>
      <c r="U42" s="194" t="s">
        <v>809</v>
      </c>
      <c r="V42" s="194"/>
      <c r="W42" s="194"/>
      <c r="X42" s="194"/>
      <c r="Y42" s="194"/>
      <c r="Z42" s="194"/>
      <c r="AA42" s="194" t="s">
        <v>810</v>
      </c>
      <c r="AB42" s="194"/>
      <c r="AC42" s="194"/>
      <c r="AD42" s="194"/>
      <c r="AE42" s="194"/>
      <c r="AF42" s="194"/>
    </row>
    <row r="43" spans="1:32" ht="15.75" x14ac:dyDescent="0.2">
      <c r="A43" s="193" t="s">
        <v>738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 t="s">
        <v>811</v>
      </c>
      <c r="L43" s="194"/>
      <c r="M43" s="194"/>
      <c r="N43" s="194"/>
      <c r="O43" s="194" t="s">
        <v>740</v>
      </c>
      <c r="P43" s="194"/>
      <c r="Q43" s="194"/>
      <c r="R43" s="194"/>
      <c r="S43" s="194"/>
      <c r="T43" s="194"/>
      <c r="U43" s="194" t="s">
        <v>740</v>
      </c>
      <c r="V43" s="194"/>
      <c r="W43" s="194"/>
      <c r="X43" s="194"/>
      <c r="Y43" s="194"/>
      <c r="Z43" s="194"/>
      <c r="AA43" s="194" t="s">
        <v>740</v>
      </c>
      <c r="AB43" s="194"/>
      <c r="AC43" s="194"/>
      <c r="AD43" s="194"/>
      <c r="AE43" s="194"/>
      <c r="AF43" s="194"/>
    </row>
    <row r="44" spans="1:32" ht="30" customHeight="1" x14ac:dyDescent="0.2">
      <c r="A44" s="193" t="s">
        <v>741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 t="s">
        <v>812</v>
      </c>
      <c r="L44" s="194"/>
      <c r="M44" s="194"/>
      <c r="N44" s="194"/>
      <c r="O44" s="194" t="s">
        <v>740</v>
      </c>
      <c r="P44" s="194"/>
      <c r="Q44" s="194"/>
      <c r="R44" s="194"/>
      <c r="S44" s="194"/>
      <c r="T44" s="194"/>
      <c r="U44" s="194" t="s">
        <v>740</v>
      </c>
      <c r="V44" s="194"/>
      <c r="W44" s="194"/>
      <c r="X44" s="194"/>
      <c r="Y44" s="194"/>
      <c r="Z44" s="194"/>
      <c r="AA44" s="194" t="s">
        <v>740</v>
      </c>
      <c r="AB44" s="194"/>
      <c r="AC44" s="194"/>
      <c r="AD44" s="194"/>
      <c r="AE44" s="194"/>
      <c r="AF44" s="194"/>
    </row>
    <row r="45" spans="1:32" ht="15.75" x14ac:dyDescent="0.2">
      <c r="A45" s="193" t="s">
        <v>743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4" t="s">
        <v>813</v>
      </c>
      <c r="L45" s="194"/>
      <c r="M45" s="194"/>
      <c r="N45" s="194"/>
      <c r="O45" s="194" t="s">
        <v>740</v>
      </c>
      <c r="P45" s="194"/>
      <c r="Q45" s="194"/>
      <c r="R45" s="194"/>
      <c r="S45" s="194"/>
      <c r="T45" s="194"/>
      <c r="U45" s="194" t="s">
        <v>740</v>
      </c>
      <c r="V45" s="194"/>
      <c r="W45" s="194"/>
      <c r="X45" s="194"/>
      <c r="Y45" s="194"/>
      <c r="Z45" s="194"/>
      <c r="AA45" s="194" t="s">
        <v>740</v>
      </c>
      <c r="AB45" s="194"/>
      <c r="AC45" s="194"/>
      <c r="AD45" s="194"/>
      <c r="AE45" s="194"/>
      <c r="AF45" s="194"/>
    </row>
    <row r="46" spans="1:32" ht="15.75" x14ac:dyDescent="0.2">
      <c r="A46" s="193" t="s">
        <v>745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4" t="s">
        <v>814</v>
      </c>
      <c r="L46" s="194"/>
      <c r="M46" s="194"/>
      <c r="N46" s="194"/>
      <c r="O46" s="194" t="s">
        <v>808</v>
      </c>
      <c r="P46" s="194"/>
      <c r="Q46" s="194"/>
      <c r="R46" s="194"/>
      <c r="S46" s="194"/>
      <c r="T46" s="194"/>
      <c r="U46" s="194" t="s">
        <v>809</v>
      </c>
      <c r="V46" s="194"/>
      <c r="W46" s="194"/>
      <c r="X46" s="194"/>
      <c r="Y46" s="194"/>
      <c r="Z46" s="194"/>
      <c r="AA46" s="194" t="s">
        <v>810</v>
      </c>
      <c r="AB46" s="194"/>
      <c r="AC46" s="194"/>
      <c r="AD46" s="194"/>
      <c r="AE46" s="194"/>
      <c r="AF46" s="194"/>
    </row>
    <row r="47" spans="1:32" ht="15.75" x14ac:dyDescent="0.2">
      <c r="A47" s="193" t="s">
        <v>815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4" t="s">
        <v>816</v>
      </c>
      <c r="L47" s="194"/>
      <c r="M47" s="194"/>
      <c r="N47" s="194"/>
      <c r="O47" s="194" t="s">
        <v>740</v>
      </c>
      <c r="P47" s="194"/>
      <c r="Q47" s="194"/>
      <c r="R47" s="194"/>
      <c r="S47" s="194"/>
      <c r="T47" s="194"/>
      <c r="U47" s="194" t="s">
        <v>740</v>
      </c>
      <c r="V47" s="194"/>
      <c r="W47" s="194"/>
      <c r="X47" s="194"/>
      <c r="Y47" s="194"/>
      <c r="Z47" s="194"/>
      <c r="AA47" s="194" t="s">
        <v>740</v>
      </c>
      <c r="AB47" s="194"/>
      <c r="AC47" s="194"/>
      <c r="AD47" s="194"/>
      <c r="AE47" s="194"/>
      <c r="AF47" s="194"/>
    </row>
    <row r="48" spans="1:32" ht="15.75" x14ac:dyDescent="0.2">
      <c r="A48" s="193" t="s">
        <v>738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4" t="s">
        <v>817</v>
      </c>
      <c r="L48" s="194"/>
      <c r="M48" s="194"/>
      <c r="N48" s="194"/>
      <c r="O48" s="194" t="s">
        <v>740</v>
      </c>
      <c r="P48" s="194"/>
      <c r="Q48" s="194"/>
      <c r="R48" s="194"/>
      <c r="S48" s="194"/>
      <c r="T48" s="194"/>
      <c r="U48" s="194" t="s">
        <v>740</v>
      </c>
      <c r="V48" s="194"/>
      <c r="W48" s="194"/>
      <c r="X48" s="194"/>
      <c r="Y48" s="194"/>
      <c r="Z48" s="194"/>
      <c r="AA48" s="194" t="s">
        <v>740</v>
      </c>
      <c r="AB48" s="194"/>
      <c r="AC48" s="194"/>
      <c r="AD48" s="194"/>
      <c r="AE48" s="194"/>
      <c r="AF48" s="194"/>
    </row>
    <row r="49" spans="1:32" ht="33.75" customHeight="1" x14ac:dyDescent="0.2">
      <c r="A49" s="193" t="s">
        <v>741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4" t="s">
        <v>818</v>
      </c>
      <c r="L49" s="194"/>
      <c r="M49" s="194"/>
      <c r="N49" s="194"/>
      <c r="O49" s="194" t="s">
        <v>740</v>
      </c>
      <c r="P49" s="194"/>
      <c r="Q49" s="194"/>
      <c r="R49" s="194"/>
      <c r="S49" s="194"/>
      <c r="T49" s="194"/>
      <c r="U49" s="194" t="s">
        <v>740</v>
      </c>
      <c r="V49" s="194"/>
      <c r="W49" s="194"/>
      <c r="X49" s="194"/>
      <c r="Y49" s="194"/>
      <c r="Z49" s="194"/>
      <c r="AA49" s="194" t="s">
        <v>740</v>
      </c>
      <c r="AB49" s="194"/>
      <c r="AC49" s="194"/>
      <c r="AD49" s="194"/>
      <c r="AE49" s="194"/>
      <c r="AF49" s="194"/>
    </row>
    <row r="50" spans="1:32" ht="15.75" x14ac:dyDescent="0.2">
      <c r="A50" s="193" t="s">
        <v>743</v>
      </c>
      <c r="B50" s="193"/>
      <c r="C50" s="193"/>
      <c r="D50" s="193"/>
      <c r="E50" s="193"/>
      <c r="F50" s="193"/>
      <c r="G50" s="193"/>
      <c r="H50" s="193"/>
      <c r="I50" s="193"/>
      <c r="J50" s="193"/>
      <c r="K50" s="194" t="s">
        <v>819</v>
      </c>
      <c r="L50" s="194"/>
      <c r="M50" s="194"/>
      <c r="N50" s="194"/>
      <c r="O50" s="194" t="s">
        <v>740</v>
      </c>
      <c r="P50" s="194"/>
      <c r="Q50" s="194"/>
      <c r="R50" s="194"/>
      <c r="S50" s="194"/>
      <c r="T50" s="194"/>
      <c r="U50" s="194" t="s">
        <v>740</v>
      </c>
      <c r="V50" s="194"/>
      <c r="W50" s="194"/>
      <c r="X50" s="194"/>
      <c r="Y50" s="194"/>
      <c r="Z50" s="194"/>
      <c r="AA50" s="194" t="s">
        <v>740</v>
      </c>
      <c r="AB50" s="194"/>
      <c r="AC50" s="194"/>
      <c r="AD50" s="194"/>
      <c r="AE50" s="194"/>
      <c r="AF50" s="194"/>
    </row>
    <row r="51" spans="1:32" ht="15.75" x14ac:dyDescent="0.2">
      <c r="A51" s="193" t="s">
        <v>745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4" t="s">
        <v>820</v>
      </c>
      <c r="L51" s="194"/>
      <c r="M51" s="194"/>
      <c r="N51" s="194"/>
      <c r="O51" s="194" t="s">
        <v>740</v>
      </c>
      <c r="P51" s="194"/>
      <c r="Q51" s="194"/>
      <c r="R51" s="194"/>
      <c r="S51" s="194"/>
      <c r="T51" s="194"/>
      <c r="U51" s="194" t="s">
        <v>740</v>
      </c>
      <c r="V51" s="194"/>
      <c r="W51" s="194"/>
      <c r="X51" s="194"/>
      <c r="Y51" s="194"/>
      <c r="Z51" s="194"/>
      <c r="AA51" s="194" t="s">
        <v>740</v>
      </c>
      <c r="AB51" s="194"/>
      <c r="AC51" s="194"/>
      <c r="AD51" s="194"/>
      <c r="AE51" s="194"/>
      <c r="AF51" s="194"/>
    </row>
    <row r="52" spans="1:32" ht="15.75" x14ac:dyDescent="0.2">
      <c r="A52" s="193" t="s">
        <v>821</v>
      </c>
      <c r="B52" s="193"/>
      <c r="C52" s="193"/>
      <c r="D52" s="193"/>
      <c r="E52" s="193"/>
      <c r="F52" s="193"/>
      <c r="G52" s="193"/>
      <c r="H52" s="193"/>
      <c r="I52" s="193"/>
      <c r="J52" s="193"/>
      <c r="K52" s="194" t="s">
        <v>822</v>
      </c>
      <c r="L52" s="194"/>
      <c r="M52" s="194"/>
      <c r="N52" s="194"/>
      <c r="O52" s="194" t="s">
        <v>823</v>
      </c>
      <c r="P52" s="194"/>
      <c r="Q52" s="194"/>
      <c r="R52" s="194"/>
      <c r="S52" s="194"/>
      <c r="T52" s="194"/>
      <c r="U52" s="194" t="s">
        <v>824</v>
      </c>
      <c r="V52" s="194"/>
      <c r="W52" s="194"/>
      <c r="X52" s="194"/>
      <c r="Y52" s="194"/>
      <c r="Z52" s="194"/>
      <c r="AA52" s="194" t="s">
        <v>825</v>
      </c>
      <c r="AB52" s="194"/>
      <c r="AC52" s="194"/>
      <c r="AD52" s="194"/>
      <c r="AE52" s="194"/>
      <c r="AF52" s="194"/>
    </row>
    <row r="53" spans="1:32" ht="15.75" x14ac:dyDescent="0.2">
      <c r="A53" s="193" t="s">
        <v>826</v>
      </c>
      <c r="B53" s="193"/>
      <c r="C53" s="193"/>
      <c r="D53" s="193"/>
      <c r="E53" s="193"/>
      <c r="F53" s="193"/>
      <c r="G53" s="193"/>
      <c r="H53" s="193"/>
      <c r="I53" s="193"/>
      <c r="J53" s="193"/>
      <c r="K53" s="194" t="s">
        <v>827</v>
      </c>
      <c r="L53" s="194"/>
      <c r="M53" s="194"/>
      <c r="N53" s="194"/>
      <c r="O53" s="194" t="s">
        <v>823</v>
      </c>
      <c r="P53" s="194"/>
      <c r="Q53" s="194"/>
      <c r="R53" s="194"/>
      <c r="S53" s="194"/>
      <c r="T53" s="194"/>
      <c r="U53" s="194" t="s">
        <v>824</v>
      </c>
      <c r="V53" s="194"/>
      <c r="W53" s="194"/>
      <c r="X53" s="194"/>
      <c r="Y53" s="194"/>
      <c r="Z53" s="194"/>
      <c r="AA53" s="194" t="s">
        <v>825</v>
      </c>
      <c r="AB53" s="194"/>
      <c r="AC53" s="194"/>
      <c r="AD53" s="194"/>
      <c r="AE53" s="194"/>
      <c r="AF53" s="194"/>
    </row>
    <row r="54" spans="1:32" ht="15.75" x14ac:dyDescent="0.2">
      <c r="A54" s="193" t="s">
        <v>738</v>
      </c>
      <c r="B54" s="193"/>
      <c r="C54" s="193"/>
      <c r="D54" s="193"/>
      <c r="E54" s="193"/>
      <c r="F54" s="193"/>
      <c r="G54" s="193"/>
      <c r="H54" s="193"/>
      <c r="I54" s="193"/>
      <c r="J54" s="193"/>
      <c r="K54" s="194" t="s">
        <v>828</v>
      </c>
      <c r="L54" s="194"/>
      <c r="M54" s="194"/>
      <c r="N54" s="194"/>
      <c r="O54" s="194" t="s">
        <v>740</v>
      </c>
      <c r="P54" s="194"/>
      <c r="Q54" s="194"/>
      <c r="R54" s="194"/>
      <c r="S54" s="194"/>
      <c r="T54" s="194"/>
      <c r="U54" s="194" t="s">
        <v>740</v>
      </c>
      <c r="V54" s="194"/>
      <c r="W54" s="194"/>
      <c r="X54" s="194"/>
      <c r="Y54" s="194"/>
      <c r="Z54" s="194"/>
      <c r="AA54" s="194" t="s">
        <v>740</v>
      </c>
      <c r="AB54" s="194"/>
      <c r="AC54" s="194"/>
      <c r="AD54" s="194"/>
      <c r="AE54" s="194"/>
      <c r="AF54" s="194"/>
    </row>
    <row r="55" spans="1:32" ht="33.75" customHeight="1" x14ac:dyDescent="0.2">
      <c r="A55" s="193" t="s">
        <v>741</v>
      </c>
      <c r="B55" s="193"/>
      <c r="C55" s="193"/>
      <c r="D55" s="193"/>
      <c r="E55" s="193"/>
      <c r="F55" s="193"/>
      <c r="G55" s="193"/>
      <c r="H55" s="193"/>
      <c r="I55" s="193"/>
      <c r="J55" s="193"/>
      <c r="K55" s="194" t="s">
        <v>829</v>
      </c>
      <c r="L55" s="194"/>
      <c r="M55" s="194"/>
      <c r="N55" s="194"/>
      <c r="O55" s="194" t="s">
        <v>740</v>
      </c>
      <c r="P55" s="194"/>
      <c r="Q55" s="194"/>
      <c r="R55" s="194"/>
      <c r="S55" s="194"/>
      <c r="T55" s="194"/>
      <c r="U55" s="194" t="s">
        <v>740</v>
      </c>
      <c r="V55" s="194"/>
      <c r="W55" s="194"/>
      <c r="X55" s="194"/>
      <c r="Y55" s="194"/>
      <c r="Z55" s="194"/>
      <c r="AA55" s="194" t="s">
        <v>740</v>
      </c>
      <c r="AB55" s="194"/>
      <c r="AC55" s="194"/>
      <c r="AD55" s="194"/>
      <c r="AE55" s="194"/>
      <c r="AF55" s="194"/>
    </row>
    <row r="56" spans="1:32" ht="15.75" x14ac:dyDescent="0.2">
      <c r="A56" s="193" t="s">
        <v>743</v>
      </c>
      <c r="B56" s="193"/>
      <c r="C56" s="193"/>
      <c r="D56" s="193"/>
      <c r="E56" s="193"/>
      <c r="F56" s="193"/>
      <c r="G56" s="193"/>
      <c r="H56" s="193"/>
      <c r="I56" s="193"/>
      <c r="J56" s="193"/>
      <c r="K56" s="194" t="s">
        <v>830</v>
      </c>
      <c r="L56" s="194"/>
      <c r="M56" s="194"/>
      <c r="N56" s="194"/>
      <c r="O56" s="194" t="s">
        <v>740</v>
      </c>
      <c r="P56" s="194"/>
      <c r="Q56" s="194"/>
      <c r="R56" s="194"/>
      <c r="S56" s="194"/>
      <c r="T56" s="194"/>
      <c r="U56" s="194" t="s">
        <v>740</v>
      </c>
      <c r="V56" s="194"/>
      <c r="W56" s="194"/>
      <c r="X56" s="194"/>
      <c r="Y56" s="194"/>
      <c r="Z56" s="194"/>
      <c r="AA56" s="194" t="s">
        <v>740</v>
      </c>
      <c r="AB56" s="194"/>
      <c r="AC56" s="194"/>
      <c r="AD56" s="194"/>
      <c r="AE56" s="194"/>
      <c r="AF56" s="194"/>
    </row>
    <row r="57" spans="1:32" ht="15.75" x14ac:dyDescent="0.2">
      <c r="A57" s="193" t="s">
        <v>745</v>
      </c>
      <c r="B57" s="193"/>
      <c r="C57" s="193"/>
      <c r="D57" s="193"/>
      <c r="E57" s="193"/>
      <c r="F57" s="193"/>
      <c r="G57" s="193"/>
      <c r="H57" s="193"/>
      <c r="I57" s="193"/>
      <c r="J57" s="193"/>
      <c r="K57" s="194" t="s">
        <v>831</v>
      </c>
      <c r="L57" s="194"/>
      <c r="M57" s="194"/>
      <c r="N57" s="194"/>
      <c r="O57" s="194" t="s">
        <v>823</v>
      </c>
      <c r="P57" s="194"/>
      <c r="Q57" s="194"/>
      <c r="R57" s="194"/>
      <c r="S57" s="194"/>
      <c r="T57" s="194"/>
      <c r="U57" s="194" t="s">
        <v>824</v>
      </c>
      <c r="V57" s="194"/>
      <c r="W57" s="194"/>
      <c r="X57" s="194"/>
      <c r="Y57" s="194"/>
      <c r="Z57" s="194"/>
      <c r="AA57" s="194" t="s">
        <v>825</v>
      </c>
      <c r="AB57" s="194"/>
      <c r="AC57" s="194"/>
      <c r="AD57" s="194"/>
      <c r="AE57" s="194"/>
      <c r="AF57" s="194"/>
    </row>
    <row r="58" spans="1:32" ht="30" customHeight="1" x14ac:dyDescent="0.2">
      <c r="A58" s="193" t="s">
        <v>832</v>
      </c>
      <c r="B58" s="193"/>
      <c r="C58" s="193"/>
      <c r="D58" s="193"/>
      <c r="E58" s="193"/>
      <c r="F58" s="193"/>
      <c r="G58" s="193"/>
      <c r="H58" s="193"/>
      <c r="I58" s="193"/>
      <c r="J58" s="193"/>
      <c r="K58" s="194" t="s">
        <v>833</v>
      </c>
      <c r="L58" s="194"/>
      <c r="M58" s="194"/>
      <c r="N58" s="194"/>
      <c r="O58" s="194" t="s">
        <v>740</v>
      </c>
      <c r="P58" s="194"/>
      <c r="Q58" s="194"/>
      <c r="R58" s="194"/>
      <c r="S58" s="194"/>
      <c r="T58" s="194"/>
      <c r="U58" s="194" t="s">
        <v>740</v>
      </c>
      <c r="V58" s="194"/>
      <c r="W58" s="194"/>
      <c r="X58" s="194"/>
      <c r="Y58" s="194"/>
      <c r="Z58" s="194"/>
      <c r="AA58" s="194" t="s">
        <v>740</v>
      </c>
      <c r="AB58" s="194"/>
      <c r="AC58" s="194"/>
      <c r="AD58" s="194"/>
      <c r="AE58" s="194"/>
      <c r="AF58" s="194"/>
    </row>
    <row r="59" spans="1:32" ht="15.75" x14ac:dyDescent="0.2">
      <c r="A59" s="193" t="s">
        <v>738</v>
      </c>
      <c r="B59" s="193"/>
      <c r="C59" s="193"/>
      <c r="D59" s="193"/>
      <c r="E59" s="193"/>
      <c r="F59" s="193"/>
      <c r="G59" s="193"/>
      <c r="H59" s="193"/>
      <c r="I59" s="193"/>
      <c r="J59" s="193"/>
      <c r="K59" s="194" t="s">
        <v>834</v>
      </c>
      <c r="L59" s="194"/>
      <c r="M59" s="194"/>
      <c r="N59" s="194"/>
      <c r="O59" s="194" t="s">
        <v>740</v>
      </c>
      <c r="P59" s="194"/>
      <c r="Q59" s="194"/>
      <c r="R59" s="194"/>
      <c r="S59" s="194"/>
      <c r="T59" s="194"/>
      <c r="U59" s="194" t="s">
        <v>740</v>
      </c>
      <c r="V59" s="194"/>
      <c r="W59" s="194"/>
      <c r="X59" s="194"/>
      <c r="Y59" s="194"/>
      <c r="Z59" s="194"/>
      <c r="AA59" s="194" t="s">
        <v>740</v>
      </c>
      <c r="AB59" s="194"/>
      <c r="AC59" s="194"/>
      <c r="AD59" s="194"/>
      <c r="AE59" s="194"/>
      <c r="AF59" s="194"/>
    </row>
    <row r="60" spans="1:32" ht="33.75" customHeight="1" x14ac:dyDescent="0.2">
      <c r="A60" s="193" t="s">
        <v>741</v>
      </c>
      <c r="B60" s="193"/>
      <c r="C60" s="193"/>
      <c r="D60" s="193"/>
      <c r="E60" s="193"/>
      <c r="F60" s="193"/>
      <c r="G60" s="193"/>
      <c r="H60" s="193"/>
      <c r="I60" s="193"/>
      <c r="J60" s="193"/>
      <c r="K60" s="194" t="s">
        <v>835</v>
      </c>
      <c r="L60" s="194"/>
      <c r="M60" s="194"/>
      <c r="N60" s="194"/>
      <c r="O60" s="194" t="s">
        <v>740</v>
      </c>
      <c r="P60" s="194"/>
      <c r="Q60" s="194"/>
      <c r="R60" s="194"/>
      <c r="S60" s="194"/>
      <c r="T60" s="194"/>
      <c r="U60" s="194" t="s">
        <v>740</v>
      </c>
      <c r="V60" s="194"/>
      <c r="W60" s="194"/>
      <c r="X60" s="194"/>
      <c r="Y60" s="194"/>
      <c r="Z60" s="194"/>
      <c r="AA60" s="194" t="s">
        <v>740</v>
      </c>
      <c r="AB60" s="194"/>
      <c r="AC60" s="194"/>
      <c r="AD60" s="194"/>
      <c r="AE60" s="194"/>
      <c r="AF60" s="194"/>
    </row>
    <row r="61" spans="1:32" ht="15.75" x14ac:dyDescent="0.2">
      <c r="A61" s="193" t="s">
        <v>743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4" t="s">
        <v>836</v>
      </c>
      <c r="L61" s="194"/>
      <c r="M61" s="194"/>
      <c r="N61" s="194"/>
      <c r="O61" s="194" t="s">
        <v>740</v>
      </c>
      <c r="P61" s="194"/>
      <c r="Q61" s="194"/>
      <c r="R61" s="194"/>
      <c r="S61" s="194"/>
      <c r="T61" s="194"/>
      <c r="U61" s="194" t="s">
        <v>740</v>
      </c>
      <c r="V61" s="194"/>
      <c r="W61" s="194"/>
      <c r="X61" s="194"/>
      <c r="Y61" s="194"/>
      <c r="Z61" s="194"/>
      <c r="AA61" s="194" t="s">
        <v>740</v>
      </c>
      <c r="AB61" s="194"/>
      <c r="AC61" s="194"/>
      <c r="AD61" s="194"/>
      <c r="AE61" s="194"/>
      <c r="AF61" s="194"/>
    </row>
    <row r="62" spans="1:32" ht="15.75" x14ac:dyDescent="0.2">
      <c r="A62" s="193" t="s">
        <v>745</v>
      </c>
      <c r="B62" s="193"/>
      <c r="C62" s="193"/>
      <c r="D62" s="193"/>
      <c r="E62" s="193"/>
      <c r="F62" s="193"/>
      <c r="G62" s="193"/>
      <c r="H62" s="193"/>
      <c r="I62" s="193"/>
      <c r="J62" s="193"/>
      <c r="K62" s="194" t="s">
        <v>837</v>
      </c>
      <c r="L62" s="194"/>
      <c r="M62" s="194"/>
      <c r="N62" s="194"/>
      <c r="O62" s="194" t="s">
        <v>740</v>
      </c>
      <c r="P62" s="194"/>
      <c r="Q62" s="194"/>
      <c r="R62" s="194"/>
      <c r="S62" s="194"/>
      <c r="T62" s="194"/>
      <c r="U62" s="194" t="s">
        <v>740</v>
      </c>
      <c r="V62" s="194"/>
      <c r="W62" s="194"/>
      <c r="X62" s="194"/>
      <c r="Y62" s="194"/>
      <c r="Z62" s="194"/>
      <c r="AA62" s="194" t="s">
        <v>740</v>
      </c>
      <c r="AB62" s="194"/>
      <c r="AC62" s="194"/>
      <c r="AD62" s="194"/>
      <c r="AE62" s="194"/>
      <c r="AF62" s="194"/>
    </row>
    <row r="63" spans="1:32" ht="15.75" x14ac:dyDescent="0.2">
      <c r="A63" s="193" t="s">
        <v>838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4" t="s">
        <v>839</v>
      </c>
      <c r="L63" s="194"/>
      <c r="M63" s="194"/>
      <c r="N63" s="194"/>
      <c r="O63" s="194" t="s">
        <v>740</v>
      </c>
      <c r="P63" s="194"/>
      <c r="Q63" s="194"/>
      <c r="R63" s="194"/>
      <c r="S63" s="194"/>
      <c r="T63" s="194"/>
      <c r="U63" s="194" t="s">
        <v>740</v>
      </c>
      <c r="V63" s="194"/>
      <c r="W63" s="194"/>
      <c r="X63" s="194"/>
      <c r="Y63" s="194"/>
      <c r="Z63" s="194"/>
      <c r="AA63" s="194" t="s">
        <v>740</v>
      </c>
      <c r="AB63" s="194"/>
      <c r="AC63" s="194"/>
      <c r="AD63" s="194"/>
      <c r="AE63" s="194"/>
      <c r="AF63" s="194"/>
    </row>
    <row r="64" spans="1:32" ht="15.75" x14ac:dyDescent="0.2">
      <c r="A64" s="193" t="s">
        <v>738</v>
      </c>
      <c r="B64" s="193"/>
      <c r="C64" s="193"/>
      <c r="D64" s="193"/>
      <c r="E64" s="193"/>
      <c r="F64" s="193"/>
      <c r="G64" s="193"/>
      <c r="H64" s="193"/>
      <c r="I64" s="193"/>
      <c r="J64" s="193"/>
      <c r="K64" s="194" t="s">
        <v>840</v>
      </c>
      <c r="L64" s="194"/>
      <c r="M64" s="194"/>
      <c r="N64" s="194"/>
      <c r="O64" s="194" t="s">
        <v>740</v>
      </c>
      <c r="P64" s="194"/>
      <c r="Q64" s="194"/>
      <c r="R64" s="194"/>
      <c r="S64" s="194"/>
      <c r="T64" s="194"/>
      <c r="U64" s="194" t="s">
        <v>740</v>
      </c>
      <c r="V64" s="194"/>
      <c r="W64" s="194"/>
      <c r="X64" s="194"/>
      <c r="Y64" s="194"/>
      <c r="Z64" s="194"/>
      <c r="AA64" s="194" t="s">
        <v>740</v>
      </c>
      <c r="AB64" s="194"/>
      <c r="AC64" s="194"/>
      <c r="AD64" s="194"/>
      <c r="AE64" s="194"/>
      <c r="AF64" s="194"/>
    </row>
    <row r="65" spans="1:32" ht="37.5" customHeight="1" x14ac:dyDescent="0.2">
      <c r="A65" s="193" t="s">
        <v>741</v>
      </c>
      <c r="B65" s="193"/>
      <c r="C65" s="193"/>
      <c r="D65" s="193"/>
      <c r="E65" s="193"/>
      <c r="F65" s="193"/>
      <c r="G65" s="193"/>
      <c r="H65" s="193"/>
      <c r="I65" s="193"/>
      <c r="J65" s="193"/>
      <c r="K65" s="194" t="s">
        <v>841</v>
      </c>
      <c r="L65" s="194"/>
      <c r="M65" s="194"/>
      <c r="N65" s="194"/>
      <c r="O65" s="194" t="s">
        <v>740</v>
      </c>
      <c r="P65" s="194"/>
      <c r="Q65" s="194"/>
      <c r="R65" s="194"/>
      <c r="S65" s="194"/>
      <c r="T65" s="194"/>
      <c r="U65" s="194" t="s">
        <v>740</v>
      </c>
      <c r="V65" s="194"/>
      <c r="W65" s="194"/>
      <c r="X65" s="194"/>
      <c r="Y65" s="194"/>
      <c r="Z65" s="194"/>
      <c r="AA65" s="194" t="s">
        <v>740</v>
      </c>
      <c r="AB65" s="194"/>
      <c r="AC65" s="194"/>
      <c r="AD65" s="194"/>
      <c r="AE65" s="194"/>
      <c r="AF65" s="194"/>
    </row>
    <row r="66" spans="1:32" ht="15.75" x14ac:dyDescent="0.2">
      <c r="A66" s="193" t="s">
        <v>743</v>
      </c>
      <c r="B66" s="193"/>
      <c r="C66" s="193"/>
      <c r="D66" s="193"/>
      <c r="E66" s="193"/>
      <c r="F66" s="193"/>
      <c r="G66" s="193"/>
      <c r="H66" s="193"/>
      <c r="I66" s="193"/>
      <c r="J66" s="193"/>
      <c r="K66" s="194" t="s">
        <v>842</v>
      </c>
      <c r="L66" s="194"/>
      <c r="M66" s="194"/>
      <c r="N66" s="194"/>
      <c r="O66" s="194" t="s">
        <v>740</v>
      </c>
      <c r="P66" s="194"/>
      <c r="Q66" s="194"/>
      <c r="R66" s="194"/>
      <c r="S66" s="194"/>
      <c r="T66" s="194"/>
      <c r="U66" s="194" t="s">
        <v>740</v>
      </c>
      <c r="V66" s="194"/>
      <c r="W66" s="194"/>
      <c r="X66" s="194"/>
      <c r="Y66" s="194"/>
      <c r="Z66" s="194"/>
      <c r="AA66" s="194" t="s">
        <v>740</v>
      </c>
      <c r="AB66" s="194"/>
      <c r="AC66" s="194"/>
      <c r="AD66" s="194"/>
      <c r="AE66" s="194"/>
      <c r="AF66" s="194"/>
    </row>
    <row r="67" spans="1:32" ht="15.75" x14ac:dyDescent="0.2">
      <c r="A67" s="193" t="s">
        <v>745</v>
      </c>
      <c r="B67" s="193"/>
      <c r="C67" s="193"/>
      <c r="D67" s="193"/>
      <c r="E67" s="193"/>
      <c r="F67" s="193"/>
      <c r="G67" s="193"/>
      <c r="H67" s="193"/>
      <c r="I67" s="193"/>
      <c r="J67" s="193"/>
      <c r="K67" s="194" t="s">
        <v>843</v>
      </c>
      <c r="L67" s="194"/>
      <c r="M67" s="194"/>
      <c r="N67" s="194"/>
      <c r="O67" s="194" t="s">
        <v>740</v>
      </c>
      <c r="P67" s="194"/>
      <c r="Q67" s="194"/>
      <c r="R67" s="194"/>
      <c r="S67" s="194"/>
      <c r="T67" s="194"/>
      <c r="U67" s="194" t="s">
        <v>740</v>
      </c>
      <c r="V67" s="194"/>
      <c r="W67" s="194"/>
      <c r="X67" s="194"/>
      <c r="Y67" s="194"/>
      <c r="Z67" s="194"/>
      <c r="AA67" s="194" t="s">
        <v>740</v>
      </c>
      <c r="AB67" s="194"/>
      <c r="AC67" s="194"/>
      <c r="AD67" s="194"/>
      <c r="AE67" s="194"/>
      <c r="AF67" s="194"/>
    </row>
    <row r="68" spans="1:32" ht="34.5" customHeight="1" x14ac:dyDescent="0.2">
      <c r="A68" s="193" t="s">
        <v>844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4" t="s">
        <v>845</v>
      </c>
      <c r="L68" s="194"/>
      <c r="M68" s="194"/>
      <c r="N68" s="194"/>
      <c r="O68" s="194" t="s">
        <v>740</v>
      </c>
      <c r="P68" s="194"/>
      <c r="Q68" s="194"/>
      <c r="R68" s="194"/>
      <c r="S68" s="194"/>
      <c r="T68" s="194"/>
      <c r="U68" s="194" t="s">
        <v>740</v>
      </c>
      <c r="V68" s="194"/>
      <c r="W68" s="194"/>
      <c r="X68" s="194"/>
      <c r="Y68" s="194"/>
      <c r="Z68" s="194"/>
      <c r="AA68" s="194" t="s">
        <v>740</v>
      </c>
      <c r="AB68" s="194"/>
      <c r="AC68" s="194"/>
      <c r="AD68" s="194"/>
      <c r="AE68" s="194"/>
      <c r="AF68" s="194"/>
    </row>
    <row r="69" spans="1:32" ht="15.75" x14ac:dyDescent="0.2">
      <c r="A69" s="193" t="s">
        <v>846</v>
      </c>
      <c r="B69" s="193"/>
      <c r="C69" s="193"/>
      <c r="D69" s="193"/>
      <c r="E69" s="193"/>
      <c r="F69" s="193"/>
      <c r="G69" s="193"/>
      <c r="H69" s="193"/>
      <c r="I69" s="193"/>
      <c r="J69" s="193"/>
      <c r="K69" s="194" t="s">
        <v>847</v>
      </c>
      <c r="L69" s="194"/>
      <c r="M69" s="194"/>
      <c r="N69" s="194"/>
      <c r="O69" s="194" t="s">
        <v>740</v>
      </c>
      <c r="P69" s="194"/>
      <c r="Q69" s="194"/>
      <c r="R69" s="194"/>
      <c r="S69" s="194"/>
      <c r="T69" s="194"/>
      <c r="U69" s="194" t="s">
        <v>740</v>
      </c>
      <c r="V69" s="194"/>
      <c r="W69" s="194"/>
      <c r="X69" s="194"/>
      <c r="Y69" s="194"/>
      <c r="Z69" s="194"/>
      <c r="AA69" s="194" t="s">
        <v>740</v>
      </c>
      <c r="AB69" s="194"/>
      <c r="AC69" s="194"/>
      <c r="AD69" s="194"/>
      <c r="AE69" s="194"/>
      <c r="AF69" s="194"/>
    </row>
    <row r="70" spans="1:32" ht="15.75" x14ac:dyDescent="0.2">
      <c r="A70" s="193" t="s">
        <v>738</v>
      </c>
      <c r="B70" s="193"/>
      <c r="C70" s="193"/>
      <c r="D70" s="193"/>
      <c r="E70" s="193"/>
      <c r="F70" s="193"/>
      <c r="G70" s="193"/>
      <c r="H70" s="193"/>
      <c r="I70" s="193"/>
      <c r="J70" s="193"/>
      <c r="K70" s="194" t="s">
        <v>848</v>
      </c>
      <c r="L70" s="194"/>
      <c r="M70" s="194"/>
      <c r="N70" s="194"/>
      <c r="O70" s="194" t="s">
        <v>740</v>
      </c>
      <c r="P70" s="194"/>
      <c r="Q70" s="194"/>
      <c r="R70" s="194"/>
      <c r="S70" s="194"/>
      <c r="T70" s="194"/>
      <c r="U70" s="194" t="s">
        <v>740</v>
      </c>
      <c r="V70" s="194"/>
      <c r="W70" s="194"/>
      <c r="X70" s="194"/>
      <c r="Y70" s="194"/>
      <c r="Z70" s="194"/>
      <c r="AA70" s="194" t="s">
        <v>740</v>
      </c>
      <c r="AB70" s="194"/>
      <c r="AC70" s="194"/>
      <c r="AD70" s="194"/>
      <c r="AE70" s="194"/>
      <c r="AF70" s="194"/>
    </row>
    <row r="71" spans="1:32" ht="33.75" customHeight="1" x14ac:dyDescent="0.2">
      <c r="A71" s="193" t="s">
        <v>741</v>
      </c>
      <c r="B71" s="193"/>
      <c r="C71" s="193"/>
      <c r="D71" s="193"/>
      <c r="E71" s="193"/>
      <c r="F71" s="193"/>
      <c r="G71" s="193"/>
      <c r="H71" s="193"/>
      <c r="I71" s="193"/>
      <c r="J71" s="193"/>
      <c r="K71" s="194" t="s">
        <v>849</v>
      </c>
      <c r="L71" s="194"/>
      <c r="M71" s="194"/>
      <c r="N71" s="194"/>
      <c r="O71" s="194" t="s">
        <v>740</v>
      </c>
      <c r="P71" s="194"/>
      <c r="Q71" s="194"/>
      <c r="R71" s="194"/>
      <c r="S71" s="194"/>
      <c r="T71" s="194"/>
      <c r="U71" s="194" t="s">
        <v>740</v>
      </c>
      <c r="V71" s="194"/>
      <c r="W71" s="194"/>
      <c r="X71" s="194"/>
      <c r="Y71" s="194"/>
      <c r="Z71" s="194"/>
      <c r="AA71" s="194" t="s">
        <v>740</v>
      </c>
      <c r="AB71" s="194"/>
      <c r="AC71" s="194"/>
      <c r="AD71" s="194"/>
      <c r="AE71" s="194"/>
      <c r="AF71" s="194"/>
    </row>
    <row r="72" spans="1:32" ht="15.75" x14ac:dyDescent="0.2">
      <c r="A72" s="193" t="s">
        <v>743</v>
      </c>
      <c r="B72" s="193"/>
      <c r="C72" s="193"/>
      <c r="D72" s="193"/>
      <c r="E72" s="193"/>
      <c r="F72" s="193"/>
      <c r="G72" s="193"/>
      <c r="H72" s="193"/>
      <c r="I72" s="193"/>
      <c r="J72" s="193"/>
      <c r="K72" s="194" t="s">
        <v>850</v>
      </c>
      <c r="L72" s="194"/>
      <c r="M72" s="194"/>
      <c r="N72" s="194"/>
      <c r="O72" s="194" t="s">
        <v>740</v>
      </c>
      <c r="P72" s="194"/>
      <c r="Q72" s="194"/>
      <c r="R72" s="194"/>
      <c r="S72" s="194"/>
      <c r="T72" s="194"/>
      <c r="U72" s="194" t="s">
        <v>740</v>
      </c>
      <c r="V72" s="194"/>
      <c r="W72" s="194"/>
      <c r="X72" s="194"/>
      <c r="Y72" s="194"/>
      <c r="Z72" s="194"/>
      <c r="AA72" s="194" t="s">
        <v>740</v>
      </c>
      <c r="AB72" s="194"/>
      <c r="AC72" s="194"/>
      <c r="AD72" s="194"/>
      <c r="AE72" s="194"/>
      <c r="AF72" s="194"/>
    </row>
    <row r="73" spans="1:32" ht="15.75" x14ac:dyDescent="0.2">
      <c r="A73" s="193" t="s">
        <v>745</v>
      </c>
      <c r="B73" s="193"/>
      <c r="C73" s="193"/>
      <c r="D73" s="193"/>
      <c r="E73" s="193"/>
      <c r="F73" s="193"/>
      <c r="G73" s="193"/>
      <c r="H73" s="193"/>
      <c r="I73" s="193"/>
      <c r="J73" s="193"/>
      <c r="K73" s="194" t="s">
        <v>851</v>
      </c>
      <c r="L73" s="194"/>
      <c r="M73" s="194"/>
      <c r="N73" s="194"/>
      <c r="O73" s="194" t="s">
        <v>740</v>
      </c>
      <c r="P73" s="194"/>
      <c r="Q73" s="194"/>
      <c r="R73" s="194"/>
      <c r="S73" s="194"/>
      <c r="T73" s="194"/>
      <c r="U73" s="194" t="s">
        <v>740</v>
      </c>
      <c r="V73" s="194"/>
      <c r="W73" s="194"/>
      <c r="X73" s="194"/>
      <c r="Y73" s="194"/>
      <c r="Z73" s="194"/>
      <c r="AA73" s="194" t="s">
        <v>740</v>
      </c>
      <c r="AB73" s="194"/>
      <c r="AC73" s="194"/>
      <c r="AD73" s="194"/>
      <c r="AE73" s="194"/>
      <c r="AF73" s="194"/>
    </row>
    <row r="74" spans="1:32" ht="33.75" customHeight="1" x14ac:dyDescent="0.2">
      <c r="A74" s="193" t="s">
        <v>852</v>
      </c>
      <c r="B74" s="193"/>
      <c r="C74" s="193"/>
      <c r="D74" s="193"/>
      <c r="E74" s="193"/>
      <c r="F74" s="193"/>
      <c r="G74" s="193"/>
      <c r="H74" s="193"/>
      <c r="I74" s="193"/>
      <c r="J74" s="193"/>
      <c r="K74" s="194" t="s">
        <v>853</v>
      </c>
      <c r="L74" s="194"/>
      <c r="M74" s="194"/>
      <c r="N74" s="194"/>
      <c r="O74" s="194" t="s">
        <v>740</v>
      </c>
      <c r="P74" s="194"/>
      <c r="Q74" s="194"/>
      <c r="R74" s="194"/>
      <c r="S74" s="194"/>
      <c r="T74" s="194"/>
      <c r="U74" s="194" t="s">
        <v>740</v>
      </c>
      <c r="V74" s="194"/>
      <c r="W74" s="194"/>
      <c r="X74" s="194"/>
      <c r="Y74" s="194"/>
      <c r="Z74" s="194"/>
      <c r="AA74" s="194" t="s">
        <v>740</v>
      </c>
      <c r="AB74" s="194"/>
      <c r="AC74" s="194"/>
      <c r="AD74" s="194"/>
      <c r="AE74" s="194"/>
      <c r="AF74" s="194"/>
    </row>
    <row r="75" spans="1:32" ht="15.75" x14ac:dyDescent="0.2">
      <c r="A75" s="193" t="s">
        <v>738</v>
      </c>
      <c r="B75" s="193"/>
      <c r="C75" s="193"/>
      <c r="D75" s="193"/>
      <c r="E75" s="193"/>
      <c r="F75" s="193"/>
      <c r="G75" s="193"/>
      <c r="H75" s="193"/>
      <c r="I75" s="193"/>
      <c r="J75" s="193"/>
      <c r="K75" s="194" t="s">
        <v>854</v>
      </c>
      <c r="L75" s="194"/>
      <c r="M75" s="194"/>
      <c r="N75" s="194"/>
      <c r="O75" s="194" t="s">
        <v>740</v>
      </c>
      <c r="P75" s="194"/>
      <c r="Q75" s="194"/>
      <c r="R75" s="194"/>
      <c r="S75" s="194"/>
      <c r="T75" s="194"/>
      <c r="U75" s="194" t="s">
        <v>740</v>
      </c>
      <c r="V75" s="194"/>
      <c r="W75" s="194"/>
      <c r="X75" s="194"/>
      <c r="Y75" s="194"/>
      <c r="Z75" s="194"/>
      <c r="AA75" s="194" t="s">
        <v>740</v>
      </c>
      <c r="AB75" s="194"/>
      <c r="AC75" s="194"/>
      <c r="AD75" s="194"/>
      <c r="AE75" s="194"/>
      <c r="AF75" s="194"/>
    </row>
    <row r="76" spans="1:32" ht="35.25" customHeight="1" x14ac:dyDescent="0.2">
      <c r="A76" s="193" t="s">
        <v>741</v>
      </c>
      <c r="B76" s="193"/>
      <c r="C76" s="193"/>
      <c r="D76" s="193"/>
      <c r="E76" s="193"/>
      <c r="F76" s="193"/>
      <c r="G76" s="193"/>
      <c r="H76" s="193"/>
      <c r="I76" s="193"/>
      <c r="J76" s="193"/>
      <c r="K76" s="194" t="s">
        <v>855</v>
      </c>
      <c r="L76" s="194"/>
      <c r="M76" s="194"/>
      <c r="N76" s="194"/>
      <c r="O76" s="194" t="s">
        <v>740</v>
      </c>
      <c r="P76" s="194"/>
      <c r="Q76" s="194"/>
      <c r="R76" s="194"/>
      <c r="S76" s="194"/>
      <c r="T76" s="194"/>
      <c r="U76" s="194" t="s">
        <v>740</v>
      </c>
      <c r="V76" s="194"/>
      <c r="W76" s="194"/>
      <c r="X76" s="194"/>
      <c r="Y76" s="194"/>
      <c r="Z76" s="194"/>
      <c r="AA76" s="194" t="s">
        <v>740</v>
      </c>
      <c r="AB76" s="194"/>
      <c r="AC76" s="194"/>
      <c r="AD76" s="194"/>
      <c r="AE76" s="194"/>
      <c r="AF76" s="194"/>
    </row>
    <row r="77" spans="1:32" ht="15.75" x14ac:dyDescent="0.2">
      <c r="A77" s="193" t="s">
        <v>743</v>
      </c>
      <c r="B77" s="193"/>
      <c r="C77" s="193"/>
      <c r="D77" s="193"/>
      <c r="E77" s="193"/>
      <c r="F77" s="193"/>
      <c r="G77" s="193"/>
      <c r="H77" s="193"/>
      <c r="I77" s="193"/>
      <c r="J77" s="193"/>
      <c r="K77" s="194" t="s">
        <v>856</v>
      </c>
      <c r="L77" s="194"/>
      <c r="M77" s="194"/>
      <c r="N77" s="194"/>
      <c r="O77" s="194" t="s">
        <v>740</v>
      </c>
      <c r="P77" s="194"/>
      <c r="Q77" s="194"/>
      <c r="R77" s="194"/>
      <c r="S77" s="194"/>
      <c r="T77" s="194"/>
      <c r="U77" s="194" t="s">
        <v>740</v>
      </c>
      <c r="V77" s="194"/>
      <c r="W77" s="194"/>
      <c r="X77" s="194"/>
      <c r="Y77" s="194"/>
      <c r="Z77" s="194"/>
      <c r="AA77" s="194" t="s">
        <v>740</v>
      </c>
      <c r="AB77" s="194"/>
      <c r="AC77" s="194"/>
      <c r="AD77" s="194"/>
      <c r="AE77" s="194"/>
      <c r="AF77" s="194"/>
    </row>
    <row r="78" spans="1:32" ht="15.75" x14ac:dyDescent="0.2">
      <c r="A78" s="193" t="s">
        <v>745</v>
      </c>
      <c r="B78" s="193"/>
      <c r="C78" s="193"/>
      <c r="D78" s="193"/>
      <c r="E78" s="193"/>
      <c r="F78" s="193"/>
      <c r="G78" s="193"/>
      <c r="H78" s="193"/>
      <c r="I78" s="193"/>
      <c r="J78" s="193"/>
      <c r="K78" s="194" t="s">
        <v>857</v>
      </c>
      <c r="L78" s="194"/>
      <c r="M78" s="194"/>
      <c r="N78" s="194"/>
      <c r="O78" s="194" t="s">
        <v>740</v>
      </c>
      <c r="P78" s="194"/>
      <c r="Q78" s="194"/>
      <c r="R78" s="194"/>
      <c r="S78" s="194"/>
      <c r="T78" s="194"/>
      <c r="U78" s="194" t="s">
        <v>740</v>
      </c>
      <c r="V78" s="194"/>
      <c r="W78" s="194"/>
      <c r="X78" s="194"/>
      <c r="Y78" s="194"/>
      <c r="Z78" s="194"/>
      <c r="AA78" s="194" t="s">
        <v>740</v>
      </c>
      <c r="AB78" s="194"/>
      <c r="AC78" s="194"/>
      <c r="AD78" s="194"/>
      <c r="AE78" s="194"/>
      <c r="AF78" s="194"/>
    </row>
    <row r="79" spans="1:32" ht="38.25" customHeight="1" x14ac:dyDescent="0.2">
      <c r="A79" s="193" t="s">
        <v>858</v>
      </c>
      <c r="B79" s="193"/>
      <c r="C79" s="193"/>
      <c r="D79" s="193"/>
      <c r="E79" s="193"/>
      <c r="F79" s="193"/>
      <c r="G79" s="193"/>
      <c r="H79" s="193"/>
      <c r="I79" s="193"/>
      <c r="J79" s="193"/>
      <c r="K79" s="194" t="s">
        <v>859</v>
      </c>
      <c r="L79" s="194"/>
      <c r="M79" s="194"/>
      <c r="N79" s="194"/>
      <c r="O79" s="194" t="s">
        <v>860</v>
      </c>
      <c r="P79" s="194"/>
      <c r="Q79" s="194"/>
      <c r="R79" s="194"/>
      <c r="S79" s="194"/>
      <c r="T79" s="194"/>
      <c r="U79" s="194" t="s">
        <v>861</v>
      </c>
      <c r="V79" s="194"/>
      <c r="W79" s="194"/>
      <c r="X79" s="194"/>
      <c r="Y79" s="194"/>
      <c r="Z79" s="194"/>
      <c r="AA79" s="194" t="s">
        <v>862</v>
      </c>
      <c r="AB79" s="194"/>
      <c r="AC79" s="194"/>
      <c r="AD79" s="194"/>
      <c r="AE79" s="194"/>
      <c r="AF79" s="194"/>
    </row>
    <row r="80" spans="1:32" ht="15.75" x14ac:dyDescent="0.2">
      <c r="A80" s="193" t="s">
        <v>863</v>
      </c>
      <c r="B80" s="193"/>
      <c r="C80" s="193"/>
      <c r="D80" s="193"/>
      <c r="E80" s="193"/>
      <c r="F80" s="193"/>
      <c r="G80" s="193"/>
      <c r="H80" s="193"/>
      <c r="I80" s="193"/>
      <c r="J80" s="193"/>
      <c r="K80" s="194" t="s">
        <v>864</v>
      </c>
      <c r="L80" s="194"/>
      <c r="M80" s="194"/>
      <c r="N80" s="194"/>
      <c r="O80" s="194" t="s">
        <v>860</v>
      </c>
      <c r="P80" s="194"/>
      <c r="Q80" s="194"/>
      <c r="R80" s="194"/>
      <c r="S80" s="194"/>
      <c r="T80" s="194"/>
      <c r="U80" s="194" t="s">
        <v>861</v>
      </c>
      <c r="V80" s="194"/>
      <c r="W80" s="194"/>
      <c r="X80" s="194"/>
      <c r="Y80" s="194"/>
      <c r="Z80" s="194"/>
      <c r="AA80" s="194" t="s">
        <v>862</v>
      </c>
      <c r="AB80" s="194"/>
      <c r="AC80" s="194"/>
      <c r="AD80" s="194"/>
      <c r="AE80" s="194"/>
      <c r="AF80" s="194"/>
    </row>
    <row r="81" spans="1:32" ht="15.75" x14ac:dyDescent="0.2">
      <c r="A81" s="193" t="s">
        <v>865</v>
      </c>
      <c r="B81" s="193"/>
      <c r="C81" s="193"/>
      <c r="D81" s="193"/>
      <c r="E81" s="193"/>
      <c r="F81" s="193"/>
      <c r="G81" s="193"/>
      <c r="H81" s="193"/>
      <c r="I81" s="193"/>
      <c r="J81" s="193"/>
      <c r="K81" s="194" t="s">
        <v>866</v>
      </c>
      <c r="L81" s="194"/>
      <c r="M81" s="194"/>
      <c r="N81" s="194"/>
      <c r="O81" s="194" t="s">
        <v>740</v>
      </c>
      <c r="P81" s="194"/>
      <c r="Q81" s="194"/>
      <c r="R81" s="194"/>
      <c r="S81" s="194"/>
      <c r="T81" s="194"/>
      <c r="U81" s="194" t="s">
        <v>740</v>
      </c>
      <c r="V81" s="194"/>
      <c r="W81" s="194"/>
      <c r="X81" s="194"/>
      <c r="Y81" s="194"/>
      <c r="Z81" s="194"/>
      <c r="AA81" s="194" t="s">
        <v>740</v>
      </c>
      <c r="AB81" s="194"/>
      <c r="AC81" s="194"/>
      <c r="AD81" s="194"/>
      <c r="AE81" s="194"/>
      <c r="AF81" s="194"/>
    </row>
    <row r="82" spans="1:32" ht="15.75" x14ac:dyDescent="0.2">
      <c r="A82" s="193" t="s">
        <v>867</v>
      </c>
      <c r="B82" s="193"/>
      <c r="C82" s="193"/>
      <c r="D82" s="193"/>
      <c r="E82" s="193"/>
      <c r="F82" s="193"/>
      <c r="G82" s="193"/>
      <c r="H82" s="193"/>
      <c r="I82" s="193"/>
      <c r="J82" s="193"/>
      <c r="K82" s="194" t="s">
        <v>868</v>
      </c>
      <c r="L82" s="194"/>
      <c r="M82" s="194"/>
      <c r="N82" s="194"/>
      <c r="O82" s="194" t="s">
        <v>869</v>
      </c>
      <c r="P82" s="194"/>
      <c r="Q82" s="194"/>
      <c r="R82" s="194"/>
      <c r="S82" s="194"/>
      <c r="T82" s="194"/>
      <c r="U82" s="194" t="s">
        <v>870</v>
      </c>
      <c r="V82" s="194"/>
      <c r="W82" s="194"/>
      <c r="X82" s="194"/>
      <c r="Y82" s="194"/>
      <c r="Z82" s="194"/>
      <c r="AA82" s="194" t="s">
        <v>871</v>
      </c>
      <c r="AB82" s="194"/>
      <c r="AC82" s="194"/>
      <c r="AD82" s="194"/>
      <c r="AE82" s="194"/>
      <c r="AF82" s="194"/>
    </row>
    <row r="83" spans="1:32" ht="15.75" x14ac:dyDescent="0.2">
      <c r="A83" s="193" t="s">
        <v>872</v>
      </c>
      <c r="B83" s="193"/>
      <c r="C83" s="193"/>
      <c r="D83" s="193"/>
      <c r="E83" s="193"/>
      <c r="F83" s="193"/>
      <c r="G83" s="193"/>
      <c r="H83" s="193"/>
      <c r="I83" s="193"/>
      <c r="J83" s="193"/>
      <c r="K83" s="194" t="s">
        <v>873</v>
      </c>
      <c r="L83" s="194"/>
      <c r="M83" s="194"/>
      <c r="N83" s="194"/>
      <c r="O83" s="194" t="s">
        <v>740</v>
      </c>
      <c r="P83" s="194"/>
      <c r="Q83" s="194"/>
      <c r="R83" s="194"/>
      <c r="S83" s="194"/>
      <c r="T83" s="194"/>
      <c r="U83" s="194" t="s">
        <v>874</v>
      </c>
      <c r="V83" s="194"/>
      <c r="W83" s="194"/>
      <c r="X83" s="194"/>
      <c r="Y83" s="194"/>
      <c r="Z83" s="194"/>
      <c r="AA83" s="194" t="s">
        <v>740</v>
      </c>
      <c r="AB83" s="194"/>
      <c r="AC83" s="194"/>
      <c r="AD83" s="194"/>
      <c r="AE83" s="194"/>
      <c r="AF83" s="194"/>
    </row>
    <row r="84" spans="1:32" ht="15.75" x14ac:dyDescent="0.2">
      <c r="A84" s="193" t="s">
        <v>875</v>
      </c>
      <c r="B84" s="193"/>
      <c r="C84" s="193"/>
      <c r="D84" s="193"/>
      <c r="E84" s="193"/>
      <c r="F84" s="193"/>
      <c r="G84" s="193"/>
      <c r="H84" s="193"/>
      <c r="I84" s="193"/>
      <c r="J84" s="193"/>
      <c r="K84" s="194" t="s">
        <v>876</v>
      </c>
      <c r="L84" s="194"/>
      <c r="M84" s="194"/>
      <c r="N84" s="194"/>
      <c r="O84" s="194" t="s">
        <v>877</v>
      </c>
      <c r="P84" s="194"/>
      <c r="Q84" s="194"/>
      <c r="R84" s="194"/>
      <c r="S84" s="194"/>
      <c r="T84" s="194"/>
      <c r="U84" s="194" t="s">
        <v>878</v>
      </c>
      <c r="V84" s="194"/>
      <c r="W84" s="194"/>
      <c r="X84" s="194"/>
      <c r="Y84" s="194"/>
      <c r="Z84" s="194"/>
      <c r="AA84" s="194" t="s">
        <v>879</v>
      </c>
      <c r="AB84" s="194"/>
      <c r="AC84" s="194"/>
      <c r="AD84" s="194"/>
      <c r="AE84" s="194"/>
      <c r="AF84" s="194"/>
    </row>
    <row r="85" spans="1:32" ht="15.75" x14ac:dyDescent="0.2">
      <c r="A85" s="193" t="s">
        <v>880</v>
      </c>
      <c r="B85" s="193"/>
      <c r="C85" s="193"/>
      <c r="D85" s="193"/>
      <c r="E85" s="193"/>
      <c r="F85" s="193"/>
      <c r="G85" s="193"/>
      <c r="H85" s="193"/>
      <c r="I85" s="193"/>
      <c r="J85" s="193"/>
      <c r="K85" s="194" t="s">
        <v>881</v>
      </c>
      <c r="L85" s="194"/>
      <c r="M85" s="194"/>
      <c r="N85" s="194"/>
      <c r="O85" s="194" t="s">
        <v>882</v>
      </c>
      <c r="P85" s="194"/>
      <c r="Q85" s="194"/>
      <c r="R85" s="194"/>
      <c r="S85" s="194"/>
      <c r="T85" s="194"/>
      <c r="U85" s="194" t="s">
        <v>883</v>
      </c>
      <c r="V85" s="194"/>
      <c r="W85" s="194"/>
      <c r="X85" s="194"/>
      <c r="Y85" s="194"/>
      <c r="Z85" s="194"/>
      <c r="AA85" s="194" t="s">
        <v>884</v>
      </c>
      <c r="AB85" s="194"/>
      <c r="AC85" s="194"/>
      <c r="AD85" s="194"/>
      <c r="AE85" s="194"/>
      <c r="AF85" s="194"/>
    </row>
    <row r="86" spans="1:32" ht="15.75" x14ac:dyDescent="0.2">
      <c r="A86" s="193" t="s">
        <v>885</v>
      </c>
      <c r="B86" s="193"/>
      <c r="C86" s="193"/>
      <c r="D86" s="193"/>
      <c r="E86" s="193"/>
      <c r="F86" s="193"/>
      <c r="G86" s="193"/>
      <c r="H86" s="193"/>
      <c r="I86" s="193"/>
      <c r="J86" s="193"/>
      <c r="K86" s="194" t="s">
        <v>886</v>
      </c>
      <c r="L86" s="194"/>
      <c r="M86" s="194"/>
      <c r="N86" s="194"/>
      <c r="O86" s="194" t="s">
        <v>740</v>
      </c>
      <c r="P86" s="194"/>
      <c r="Q86" s="194"/>
      <c r="R86" s="194"/>
      <c r="S86" s="194"/>
      <c r="T86" s="194"/>
      <c r="U86" s="194" t="s">
        <v>740</v>
      </c>
      <c r="V86" s="194"/>
      <c r="W86" s="194"/>
      <c r="X86" s="194"/>
      <c r="Y86" s="194"/>
      <c r="Z86" s="194"/>
      <c r="AA86" s="194" t="s">
        <v>740</v>
      </c>
      <c r="AB86" s="194"/>
      <c r="AC86" s="194"/>
      <c r="AD86" s="194"/>
      <c r="AE86" s="194"/>
      <c r="AF86" s="194"/>
    </row>
    <row r="87" spans="1:32" ht="15.75" x14ac:dyDescent="0.2">
      <c r="A87" s="193" t="s">
        <v>887</v>
      </c>
      <c r="B87" s="193"/>
      <c r="C87" s="193"/>
      <c r="D87" s="193"/>
      <c r="E87" s="193"/>
      <c r="F87" s="193"/>
      <c r="G87" s="193"/>
      <c r="H87" s="193"/>
      <c r="I87" s="193"/>
      <c r="J87" s="193"/>
      <c r="K87" s="194" t="s">
        <v>888</v>
      </c>
      <c r="L87" s="194"/>
      <c r="M87" s="194"/>
      <c r="N87" s="194"/>
      <c r="O87" s="194" t="s">
        <v>889</v>
      </c>
      <c r="P87" s="194"/>
      <c r="Q87" s="194"/>
      <c r="R87" s="194"/>
      <c r="S87" s="194"/>
      <c r="T87" s="194"/>
      <c r="U87" s="194" t="s">
        <v>890</v>
      </c>
      <c r="V87" s="194"/>
      <c r="W87" s="194"/>
      <c r="X87" s="194"/>
      <c r="Y87" s="194"/>
      <c r="Z87" s="194"/>
      <c r="AA87" s="194" t="s">
        <v>891</v>
      </c>
      <c r="AB87" s="194"/>
      <c r="AC87" s="194"/>
      <c r="AD87" s="194"/>
      <c r="AE87" s="194"/>
      <c r="AF87" s="194"/>
    </row>
    <row r="88" spans="1:32" ht="15.75" x14ac:dyDescent="0.2">
      <c r="A88" s="193" t="s">
        <v>892</v>
      </c>
      <c r="B88" s="193"/>
      <c r="C88" s="193"/>
      <c r="D88" s="193"/>
      <c r="E88" s="193"/>
      <c r="F88" s="193"/>
      <c r="G88" s="193"/>
      <c r="H88" s="193"/>
      <c r="I88" s="193"/>
      <c r="J88" s="193"/>
      <c r="K88" s="194" t="s">
        <v>893</v>
      </c>
      <c r="L88" s="194"/>
      <c r="M88" s="194"/>
      <c r="N88" s="194"/>
      <c r="O88" s="194" t="s">
        <v>894</v>
      </c>
      <c r="P88" s="194"/>
      <c r="Q88" s="194"/>
      <c r="R88" s="194"/>
      <c r="S88" s="194"/>
      <c r="T88" s="194"/>
      <c r="U88" s="194" t="s">
        <v>895</v>
      </c>
      <c r="V88" s="194"/>
      <c r="W88" s="194"/>
      <c r="X88" s="194"/>
      <c r="Y88" s="194"/>
      <c r="Z88" s="194"/>
      <c r="AA88" s="194" t="s">
        <v>896</v>
      </c>
      <c r="AB88" s="194"/>
      <c r="AC88" s="194"/>
      <c r="AD88" s="194"/>
      <c r="AE88" s="194"/>
      <c r="AF88" s="194"/>
    </row>
    <row r="89" spans="1:32" ht="15.75" x14ac:dyDescent="0.2">
      <c r="A89" s="193" t="s">
        <v>897</v>
      </c>
      <c r="B89" s="193"/>
      <c r="C89" s="193"/>
      <c r="D89" s="193"/>
      <c r="E89" s="193"/>
      <c r="F89" s="193"/>
      <c r="G89" s="193"/>
      <c r="H89" s="193"/>
      <c r="I89" s="193"/>
      <c r="J89" s="193"/>
      <c r="K89" s="194" t="s">
        <v>898</v>
      </c>
      <c r="L89" s="194"/>
      <c r="M89" s="194"/>
      <c r="N89" s="194"/>
      <c r="O89" s="194" t="s">
        <v>899</v>
      </c>
      <c r="P89" s="194"/>
      <c r="Q89" s="194"/>
      <c r="R89" s="194"/>
      <c r="S89" s="194"/>
      <c r="T89" s="194"/>
      <c r="U89" s="194" t="s">
        <v>900</v>
      </c>
      <c r="V89" s="194"/>
      <c r="W89" s="194"/>
      <c r="X89" s="194"/>
      <c r="Y89" s="194"/>
      <c r="Z89" s="194"/>
      <c r="AA89" s="194" t="s">
        <v>901</v>
      </c>
      <c r="AB89" s="194"/>
      <c r="AC89" s="194"/>
      <c r="AD89" s="194"/>
      <c r="AE89" s="194"/>
      <c r="AF89" s="194"/>
    </row>
    <row r="90" spans="1:32" ht="15.75" x14ac:dyDescent="0.2">
      <c r="A90" s="193" t="s">
        <v>902</v>
      </c>
      <c r="B90" s="193"/>
      <c r="C90" s="193"/>
      <c r="D90" s="193"/>
      <c r="E90" s="193"/>
      <c r="F90" s="193"/>
      <c r="G90" s="193"/>
      <c r="H90" s="193"/>
      <c r="I90" s="193"/>
      <c r="J90" s="193"/>
      <c r="K90" s="194" t="s">
        <v>903</v>
      </c>
      <c r="L90" s="194"/>
      <c r="M90" s="194"/>
      <c r="N90" s="194"/>
      <c r="O90" s="194" t="s">
        <v>904</v>
      </c>
      <c r="P90" s="194"/>
      <c r="Q90" s="194"/>
      <c r="R90" s="194"/>
      <c r="S90" s="194"/>
      <c r="T90" s="194"/>
      <c r="U90" s="194" t="s">
        <v>905</v>
      </c>
      <c r="V90" s="194"/>
      <c r="W90" s="194"/>
      <c r="X90" s="194"/>
      <c r="Y90" s="194"/>
      <c r="Z90" s="194"/>
      <c r="AA90" s="194" t="s">
        <v>906</v>
      </c>
      <c r="AB90" s="194"/>
      <c r="AC90" s="194"/>
      <c r="AD90" s="194"/>
      <c r="AE90" s="194"/>
      <c r="AF90" s="194"/>
    </row>
    <row r="91" spans="1:32" ht="37.5" customHeight="1" x14ac:dyDescent="0.2">
      <c r="A91" s="193" t="s">
        <v>907</v>
      </c>
      <c r="B91" s="193"/>
      <c r="C91" s="193"/>
      <c r="D91" s="193"/>
      <c r="E91" s="193"/>
      <c r="F91" s="193"/>
      <c r="G91" s="193"/>
      <c r="H91" s="193"/>
      <c r="I91" s="193"/>
      <c r="J91" s="193"/>
      <c r="K91" s="194" t="s">
        <v>908</v>
      </c>
      <c r="L91" s="194"/>
      <c r="M91" s="194"/>
      <c r="N91" s="194"/>
      <c r="O91" s="194" t="s">
        <v>909</v>
      </c>
      <c r="P91" s="194"/>
      <c r="Q91" s="194"/>
      <c r="R91" s="194"/>
      <c r="S91" s="194"/>
      <c r="T91" s="194"/>
      <c r="U91" s="194" t="s">
        <v>910</v>
      </c>
      <c r="V91" s="194"/>
      <c r="W91" s="194"/>
      <c r="X91" s="194"/>
      <c r="Y91" s="194"/>
      <c r="Z91" s="194"/>
      <c r="AA91" s="194" t="s">
        <v>911</v>
      </c>
      <c r="AB91" s="194"/>
      <c r="AC91" s="194"/>
      <c r="AD91" s="194"/>
      <c r="AE91" s="194"/>
      <c r="AF91" s="194"/>
    </row>
    <row r="92" spans="1:32" ht="15.75" x14ac:dyDescent="0.2">
      <c r="A92" s="193" t="s">
        <v>912</v>
      </c>
      <c r="B92" s="193"/>
      <c r="C92" s="193"/>
      <c r="D92" s="193"/>
      <c r="E92" s="193"/>
      <c r="F92" s="193"/>
      <c r="G92" s="193"/>
      <c r="H92" s="193"/>
      <c r="I92" s="193"/>
      <c r="J92" s="193"/>
      <c r="K92" s="194" t="s">
        <v>913</v>
      </c>
      <c r="L92" s="194"/>
      <c r="M92" s="194"/>
      <c r="N92" s="194"/>
      <c r="O92" s="194" t="s">
        <v>740</v>
      </c>
      <c r="P92" s="194"/>
      <c r="Q92" s="194"/>
      <c r="R92" s="194"/>
      <c r="S92" s="194"/>
      <c r="T92" s="194"/>
      <c r="U92" s="194" t="s">
        <v>740</v>
      </c>
      <c r="V92" s="194"/>
      <c r="W92" s="194"/>
      <c r="X92" s="194"/>
      <c r="Y92" s="194"/>
      <c r="Z92" s="194"/>
      <c r="AA92" s="194" t="s">
        <v>740</v>
      </c>
      <c r="AB92" s="194"/>
      <c r="AC92" s="194"/>
      <c r="AD92" s="194"/>
      <c r="AE92" s="194"/>
      <c r="AF92" s="194"/>
    </row>
    <row r="93" spans="1:32" ht="15.75" x14ac:dyDescent="0.2">
      <c r="A93" s="193" t="s">
        <v>914</v>
      </c>
      <c r="B93" s="193"/>
      <c r="C93" s="193"/>
      <c r="D93" s="193"/>
      <c r="E93" s="193"/>
      <c r="F93" s="193"/>
      <c r="G93" s="193"/>
      <c r="H93" s="193"/>
      <c r="I93" s="193"/>
      <c r="J93" s="193"/>
      <c r="K93" s="194" t="s">
        <v>915</v>
      </c>
      <c r="L93" s="194"/>
      <c r="M93" s="194"/>
      <c r="N93" s="194"/>
      <c r="O93" s="194" t="s">
        <v>916</v>
      </c>
      <c r="P93" s="194"/>
      <c r="Q93" s="194"/>
      <c r="R93" s="194"/>
      <c r="S93" s="194"/>
      <c r="T93" s="194"/>
      <c r="U93" s="194" t="s">
        <v>917</v>
      </c>
      <c r="V93" s="194"/>
      <c r="W93" s="194"/>
      <c r="X93" s="194"/>
      <c r="Y93" s="194"/>
      <c r="Z93" s="194"/>
      <c r="AA93" s="194" t="s">
        <v>918</v>
      </c>
      <c r="AB93" s="194"/>
      <c r="AC93" s="194"/>
      <c r="AD93" s="194"/>
      <c r="AE93" s="194"/>
      <c r="AF93" s="194"/>
    </row>
    <row r="94" spans="1:32" ht="15.75" x14ac:dyDescent="0.2">
      <c r="A94" s="193" t="s">
        <v>0</v>
      </c>
      <c r="B94" s="193"/>
      <c r="C94" s="193"/>
      <c r="D94" s="193"/>
      <c r="E94" s="193"/>
      <c r="F94" s="193"/>
      <c r="G94" s="193"/>
      <c r="H94" s="193"/>
      <c r="I94" s="193"/>
      <c r="J94" s="193"/>
      <c r="K94" s="194" t="s">
        <v>0</v>
      </c>
      <c r="L94" s="194"/>
      <c r="M94" s="194"/>
      <c r="N94" s="194"/>
      <c r="O94" s="194" t="s">
        <v>0</v>
      </c>
      <c r="P94" s="194"/>
      <c r="Q94" s="194"/>
      <c r="R94" s="194"/>
      <c r="S94" s="194"/>
      <c r="T94" s="194"/>
      <c r="U94" s="194" t="s">
        <v>0</v>
      </c>
      <c r="V94" s="194"/>
      <c r="W94" s="194"/>
      <c r="X94" s="194"/>
      <c r="Y94" s="194"/>
      <c r="Z94" s="194"/>
      <c r="AA94" s="194" t="s">
        <v>0</v>
      </c>
      <c r="AB94" s="194"/>
      <c r="AC94" s="194"/>
      <c r="AD94" s="194"/>
      <c r="AE94" s="194"/>
      <c r="AF94" s="194"/>
    </row>
    <row r="95" spans="1:32" ht="15.75" x14ac:dyDescent="0.2">
      <c r="A95" s="193" t="s">
        <v>919</v>
      </c>
      <c r="B95" s="193"/>
      <c r="C95" s="193"/>
      <c r="D95" s="193"/>
      <c r="E95" s="193"/>
      <c r="F95" s="193"/>
      <c r="G95" s="193"/>
      <c r="H95" s="193"/>
      <c r="I95" s="193"/>
      <c r="J95" s="193"/>
      <c r="K95" s="194" t="s">
        <v>0</v>
      </c>
      <c r="L95" s="194"/>
      <c r="M95" s="194"/>
      <c r="N95" s="194"/>
      <c r="O95" s="194" t="s">
        <v>0</v>
      </c>
      <c r="P95" s="194"/>
      <c r="Q95" s="194"/>
      <c r="R95" s="194"/>
      <c r="S95" s="194"/>
      <c r="T95" s="194"/>
      <c r="U95" s="194" t="s">
        <v>0</v>
      </c>
      <c r="V95" s="194"/>
      <c r="W95" s="194"/>
      <c r="X95" s="194"/>
      <c r="Y95" s="194"/>
      <c r="Z95" s="194"/>
      <c r="AA95" s="194" t="s">
        <v>0</v>
      </c>
      <c r="AB95" s="194"/>
      <c r="AC95" s="194"/>
      <c r="AD95" s="194"/>
      <c r="AE95" s="194"/>
      <c r="AF95" s="194"/>
    </row>
    <row r="96" spans="1:32" ht="15.75" x14ac:dyDescent="0.2">
      <c r="A96" s="193" t="s">
        <v>920</v>
      </c>
      <c r="B96" s="193"/>
      <c r="C96" s="193"/>
      <c r="D96" s="193"/>
      <c r="E96" s="193"/>
      <c r="F96" s="193"/>
      <c r="G96" s="193"/>
      <c r="H96" s="193"/>
      <c r="I96" s="193"/>
      <c r="J96" s="193"/>
      <c r="K96" s="194" t="s">
        <v>921</v>
      </c>
      <c r="L96" s="194"/>
      <c r="M96" s="194"/>
      <c r="N96" s="194"/>
      <c r="O96" s="194" t="s">
        <v>922</v>
      </c>
      <c r="P96" s="194"/>
      <c r="Q96" s="194"/>
      <c r="R96" s="194"/>
      <c r="S96" s="194"/>
      <c r="T96" s="194"/>
      <c r="U96" s="194" t="s">
        <v>923</v>
      </c>
      <c r="V96" s="194"/>
      <c r="W96" s="194"/>
      <c r="X96" s="194"/>
      <c r="Y96" s="194"/>
      <c r="Z96" s="194"/>
      <c r="AA96" s="194" t="s">
        <v>924</v>
      </c>
      <c r="AB96" s="194"/>
      <c r="AC96" s="194"/>
      <c r="AD96" s="194"/>
      <c r="AE96" s="194"/>
      <c r="AF96" s="194"/>
    </row>
    <row r="97" spans="1:32" ht="15.75" x14ac:dyDescent="0.2">
      <c r="A97" s="193" t="s">
        <v>925</v>
      </c>
      <c r="B97" s="193"/>
      <c r="C97" s="193"/>
      <c r="D97" s="193"/>
      <c r="E97" s="193"/>
      <c r="F97" s="193"/>
      <c r="G97" s="193"/>
      <c r="H97" s="193"/>
      <c r="I97" s="193"/>
      <c r="J97" s="193"/>
      <c r="K97" s="194" t="s">
        <v>926</v>
      </c>
      <c r="L97" s="194"/>
      <c r="M97" s="194"/>
      <c r="N97" s="194"/>
      <c r="O97" s="194" t="s">
        <v>927</v>
      </c>
      <c r="P97" s="194"/>
      <c r="Q97" s="194"/>
      <c r="R97" s="194"/>
      <c r="S97" s="194"/>
      <c r="T97" s="194"/>
      <c r="U97" s="194" t="s">
        <v>927</v>
      </c>
      <c r="V97" s="194"/>
      <c r="W97" s="194"/>
      <c r="X97" s="194"/>
      <c r="Y97" s="194"/>
      <c r="Z97" s="194"/>
      <c r="AA97" s="194" t="s">
        <v>790</v>
      </c>
      <c r="AB97" s="194"/>
      <c r="AC97" s="194"/>
      <c r="AD97" s="194"/>
      <c r="AE97" s="194"/>
      <c r="AF97" s="194"/>
    </row>
    <row r="98" spans="1:32" ht="15.75" x14ac:dyDescent="0.2">
      <c r="A98" s="193" t="s">
        <v>928</v>
      </c>
      <c r="B98" s="193"/>
      <c r="C98" s="193"/>
      <c r="D98" s="193"/>
      <c r="E98" s="193"/>
      <c r="F98" s="193"/>
      <c r="G98" s="193"/>
      <c r="H98" s="193"/>
      <c r="I98" s="193"/>
      <c r="J98" s="193"/>
      <c r="K98" s="194" t="s">
        <v>929</v>
      </c>
      <c r="L98" s="194"/>
      <c r="M98" s="194"/>
      <c r="N98" s="194"/>
      <c r="O98" s="194" t="s">
        <v>740</v>
      </c>
      <c r="P98" s="194"/>
      <c r="Q98" s="194"/>
      <c r="R98" s="194"/>
      <c r="S98" s="194"/>
      <c r="T98" s="194"/>
      <c r="U98" s="194" t="s">
        <v>740</v>
      </c>
      <c r="V98" s="194"/>
      <c r="W98" s="194"/>
      <c r="X98" s="194"/>
      <c r="Y98" s="194"/>
      <c r="Z98" s="194"/>
      <c r="AA98" s="194" t="s">
        <v>740</v>
      </c>
      <c r="AB98" s="194"/>
      <c r="AC98" s="194"/>
      <c r="AD98" s="194"/>
      <c r="AE98" s="194"/>
      <c r="AF98" s="194"/>
    </row>
    <row r="99" spans="1:32" ht="15.75" x14ac:dyDescent="0.2">
      <c r="A99" s="193" t="s">
        <v>930</v>
      </c>
      <c r="B99" s="193"/>
      <c r="C99" s="193"/>
      <c r="D99" s="193"/>
      <c r="E99" s="193"/>
      <c r="F99" s="193"/>
      <c r="G99" s="193"/>
      <c r="H99" s="193"/>
      <c r="I99" s="193"/>
      <c r="J99" s="193"/>
      <c r="K99" s="194" t="s">
        <v>931</v>
      </c>
      <c r="L99" s="194"/>
      <c r="M99" s="194"/>
      <c r="N99" s="194"/>
      <c r="O99" s="194" t="s">
        <v>932</v>
      </c>
      <c r="P99" s="194"/>
      <c r="Q99" s="194"/>
      <c r="R99" s="194"/>
      <c r="S99" s="194"/>
      <c r="T99" s="194"/>
      <c r="U99" s="194" t="s">
        <v>932</v>
      </c>
      <c r="V99" s="194"/>
      <c r="W99" s="194"/>
      <c r="X99" s="194"/>
      <c r="Y99" s="194"/>
      <c r="Z99" s="194"/>
      <c r="AA99" s="194" t="s">
        <v>790</v>
      </c>
      <c r="AB99" s="194"/>
      <c r="AC99" s="194"/>
      <c r="AD99" s="194"/>
      <c r="AE99" s="194"/>
      <c r="AF99" s="194"/>
    </row>
    <row r="100" spans="1:32" ht="15.75" x14ac:dyDescent="0.2">
      <c r="A100" s="193" t="s">
        <v>933</v>
      </c>
      <c r="B100" s="193"/>
      <c r="C100" s="193"/>
      <c r="D100" s="193"/>
      <c r="E100" s="193"/>
      <c r="F100" s="193"/>
      <c r="G100" s="193"/>
      <c r="H100" s="193"/>
      <c r="I100" s="193"/>
      <c r="J100" s="193"/>
      <c r="K100" s="194" t="s">
        <v>934</v>
      </c>
      <c r="L100" s="194"/>
      <c r="M100" s="194"/>
      <c r="N100" s="194"/>
      <c r="O100" s="194" t="s">
        <v>935</v>
      </c>
      <c r="P100" s="194"/>
      <c r="Q100" s="194"/>
      <c r="R100" s="194"/>
      <c r="S100" s="194"/>
      <c r="T100" s="194"/>
      <c r="U100" s="194" t="s">
        <v>936</v>
      </c>
      <c r="V100" s="194"/>
      <c r="W100" s="194"/>
      <c r="X100" s="194"/>
      <c r="Y100" s="194"/>
      <c r="Z100" s="194"/>
      <c r="AA100" s="194" t="s">
        <v>937</v>
      </c>
      <c r="AB100" s="194"/>
      <c r="AC100" s="194"/>
      <c r="AD100" s="194"/>
      <c r="AE100" s="194"/>
      <c r="AF100" s="194"/>
    </row>
    <row r="101" spans="1:32" ht="15.75" x14ac:dyDescent="0.2">
      <c r="A101" s="193" t="s">
        <v>938</v>
      </c>
      <c r="B101" s="193"/>
      <c r="C101" s="193"/>
      <c r="D101" s="193"/>
      <c r="E101" s="193"/>
      <c r="F101" s="193"/>
      <c r="G101" s="193"/>
      <c r="H101" s="193"/>
      <c r="I101" s="193"/>
      <c r="J101" s="193"/>
      <c r="K101" s="194" t="s">
        <v>939</v>
      </c>
      <c r="L101" s="194"/>
      <c r="M101" s="194"/>
      <c r="N101" s="194"/>
      <c r="O101" s="194" t="s">
        <v>740</v>
      </c>
      <c r="P101" s="194"/>
      <c r="Q101" s="194"/>
      <c r="R101" s="194"/>
      <c r="S101" s="194"/>
      <c r="T101" s="194"/>
      <c r="U101" s="194" t="s">
        <v>740</v>
      </c>
      <c r="V101" s="194"/>
      <c r="W101" s="194"/>
      <c r="X101" s="194"/>
      <c r="Y101" s="194"/>
      <c r="Z101" s="194"/>
      <c r="AA101" s="194" t="s">
        <v>740</v>
      </c>
      <c r="AB101" s="194"/>
      <c r="AC101" s="194"/>
      <c r="AD101" s="194"/>
      <c r="AE101" s="194"/>
      <c r="AF101" s="194"/>
    </row>
    <row r="102" spans="1:32" ht="15.75" x14ac:dyDescent="0.2">
      <c r="A102" s="193" t="s">
        <v>940</v>
      </c>
      <c r="B102" s="193"/>
      <c r="C102" s="193"/>
      <c r="D102" s="193"/>
      <c r="E102" s="193"/>
      <c r="F102" s="193"/>
      <c r="G102" s="193"/>
      <c r="H102" s="193"/>
      <c r="I102" s="193"/>
      <c r="J102" s="193"/>
      <c r="K102" s="194" t="s">
        <v>941</v>
      </c>
      <c r="L102" s="194"/>
      <c r="M102" s="194"/>
      <c r="N102" s="194"/>
      <c r="O102" s="194" t="s">
        <v>942</v>
      </c>
      <c r="P102" s="194"/>
      <c r="Q102" s="194"/>
      <c r="R102" s="194"/>
      <c r="S102" s="194"/>
      <c r="T102" s="194"/>
      <c r="U102" s="194" t="s">
        <v>943</v>
      </c>
      <c r="V102" s="194"/>
      <c r="W102" s="194"/>
      <c r="X102" s="194"/>
      <c r="Y102" s="194"/>
      <c r="Z102" s="194"/>
      <c r="AA102" s="194" t="s">
        <v>944</v>
      </c>
      <c r="AB102" s="194"/>
      <c r="AC102" s="194"/>
      <c r="AD102" s="194"/>
      <c r="AE102" s="194"/>
      <c r="AF102" s="194"/>
    </row>
    <row r="103" spans="1:32" ht="15.75" x14ac:dyDescent="0.2">
      <c r="A103" s="193" t="s">
        <v>945</v>
      </c>
      <c r="B103" s="193"/>
      <c r="C103" s="193"/>
      <c r="D103" s="193"/>
      <c r="E103" s="193"/>
      <c r="F103" s="193"/>
      <c r="G103" s="193"/>
      <c r="H103" s="193"/>
      <c r="I103" s="193"/>
      <c r="J103" s="193"/>
      <c r="K103" s="194" t="s">
        <v>946</v>
      </c>
      <c r="L103" s="194"/>
      <c r="M103" s="194"/>
      <c r="N103" s="194"/>
      <c r="O103" s="194" t="s">
        <v>947</v>
      </c>
      <c r="P103" s="194"/>
      <c r="Q103" s="194"/>
      <c r="R103" s="194"/>
      <c r="S103" s="194"/>
      <c r="T103" s="194"/>
      <c r="U103" s="194" t="s">
        <v>948</v>
      </c>
      <c r="V103" s="194"/>
      <c r="W103" s="194"/>
      <c r="X103" s="194"/>
      <c r="Y103" s="194"/>
      <c r="Z103" s="194"/>
      <c r="AA103" s="194" t="s">
        <v>949</v>
      </c>
      <c r="AB103" s="194"/>
      <c r="AC103" s="194"/>
      <c r="AD103" s="194"/>
      <c r="AE103" s="194"/>
      <c r="AF103" s="194"/>
    </row>
    <row r="104" spans="1:32" ht="15.75" x14ac:dyDescent="0.2">
      <c r="A104" s="193" t="s">
        <v>950</v>
      </c>
      <c r="B104" s="193"/>
      <c r="C104" s="193"/>
      <c r="D104" s="193"/>
      <c r="E104" s="193"/>
      <c r="F104" s="193"/>
      <c r="G104" s="193"/>
      <c r="H104" s="193"/>
      <c r="I104" s="193"/>
      <c r="J104" s="193"/>
      <c r="K104" s="194" t="s">
        <v>951</v>
      </c>
      <c r="L104" s="194"/>
      <c r="M104" s="194"/>
      <c r="N104" s="194"/>
      <c r="O104" s="194" t="s">
        <v>952</v>
      </c>
      <c r="P104" s="194"/>
      <c r="Q104" s="194"/>
      <c r="R104" s="194"/>
      <c r="S104" s="194"/>
      <c r="T104" s="194"/>
      <c r="U104" s="194" t="s">
        <v>953</v>
      </c>
      <c r="V104" s="194"/>
      <c r="W104" s="194"/>
      <c r="X104" s="194"/>
      <c r="Y104" s="194"/>
      <c r="Z104" s="194"/>
      <c r="AA104" s="194" t="s">
        <v>954</v>
      </c>
      <c r="AB104" s="194"/>
      <c r="AC104" s="194"/>
      <c r="AD104" s="194"/>
      <c r="AE104" s="194"/>
      <c r="AF104" s="194"/>
    </row>
    <row r="105" spans="1:32" ht="15.75" x14ac:dyDescent="0.2">
      <c r="A105" s="193" t="s">
        <v>955</v>
      </c>
      <c r="B105" s="193"/>
      <c r="C105" s="193"/>
      <c r="D105" s="193"/>
      <c r="E105" s="193"/>
      <c r="F105" s="193"/>
      <c r="G105" s="193"/>
      <c r="H105" s="193"/>
      <c r="I105" s="193"/>
      <c r="J105" s="193"/>
      <c r="K105" s="194" t="s">
        <v>956</v>
      </c>
      <c r="L105" s="194"/>
      <c r="M105" s="194"/>
      <c r="N105" s="194"/>
      <c r="O105" s="194" t="s">
        <v>957</v>
      </c>
      <c r="P105" s="194"/>
      <c r="Q105" s="194"/>
      <c r="R105" s="194"/>
      <c r="S105" s="194"/>
      <c r="T105" s="194"/>
      <c r="U105" s="194" t="s">
        <v>958</v>
      </c>
      <c r="V105" s="194"/>
      <c r="W105" s="194"/>
      <c r="X105" s="194"/>
      <c r="Y105" s="194"/>
      <c r="Z105" s="194"/>
      <c r="AA105" s="194" t="s">
        <v>959</v>
      </c>
      <c r="AB105" s="194"/>
      <c r="AC105" s="194"/>
      <c r="AD105" s="194"/>
      <c r="AE105" s="194"/>
      <c r="AF105" s="194"/>
    </row>
    <row r="106" spans="1:32" ht="15.75" x14ac:dyDescent="0.2">
      <c r="A106" s="193" t="s">
        <v>960</v>
      </c>
      <c r="B106" s="193"/>
      <c r="C106" s="193"/>
      <c r="D106" s="193"/>
      <c r="E106" s="193"/>
      <c r="F106" s="193"/>
      <c r="G106" s="193"/>
      <c r="H106" s="193"/>
      <c r="I106" s="193"/>
      <c r="J106" s="193"/>
      <c r="K106" s="194" t="s">
        <v>961</v>
      </c>
      <c r="L106" s="194"/>
      <c r="M106" s="194"/>
      <c r="N106" s="194"/>
      <c r="O106" s="194" t="s">
        <v>962</v>
      </c>
      <c r="P106" s="194"/>
      <c r="Q106" s="194"/>
      <c r="R106" s="194"/>
      <c r="S106" s="194"/>
      <c r="T106" s="194"/>
      <c r="U106" s="194" t="s">
        <v>963</v>
      </c>
      <c r="V106" s="194"/>
      <c r="W106" s="194"/>
      <c r="X106" s="194"/>
      <c r="Y106" s="194"/>
      <c r="Z106" s="194"/>
      <c r="AA106" s="194" t="s">
        <v>964</v>
      </c>
      <c r="AB106" s="194"/>
      <c r="AC106" s="194"/>
      <c r="AD106" s="194"/>
      <c r="AE106" s="194"/>
      <c r="AF106" s="194"/>
    </row>
    <row r="107" spans="1:32" ht="33.75" customHeight="1" x14ac:dyDescent="0.2">
      <c r="A107" s="193" t="s">
        <v>965</v>
      </c>
      <c r="B107" s="193"/>
      <c r="C107" s="193"/>
      <c r="D107" s="193"/>
      <c r="E107" s="193"/>
      <c r="F107" s="193"/>
      <c r="G107" s="193"/>
      <c r="H107" s="193"/>
      <c r="I107" s="193"/>
      <c r="J107" s="193"/>
      <c r="K107" s="194" t="s">
        <v>966</v>
      </c>
      <c r="L107" s="194"/>
      <c r="M107" s="194"/>
      <c r="N107" s="194"/>
      <c r="O107" s="194" t="s">
        <v>740</v>
      </c>
      <c r="P107" s="194"/>
      <c r="Q107" s="194"/>
      <c r="R107" s="194"/>
      <c r="S107" s="194"/>
      <c r="T107" s="194"/>
      <c r="U107" s="194" t="s">
        <v>740</v>
      </c>
      <c r="V107" s="194"/>
      <c r="W107" s="194"/>
      <c r="X107" s="194"/>
      <c r="Y107" s="194"/>
      <c r="Z107" s="194"/>
      <c r="AA107" s="194" t="s">
        <v>740</v>
      </c>
      <c r="AB107" s="194"/>
      <c r="AC107" s="194"/>
      <c r="AD107" s="194"/>
      <c r="AE107" s="194"/>
      <c r="AF107" s="194"/>
    </row>
    <row r="108" spans="1:32" ht="34.5" customHeight="1" x14ac:dyDescent="0.2">
      <c r="A108" s="193" t="s">
        <v>967</v>
      </c>
      <c r="B108" s="193"/>
      <c r="C108" s="193"/>
      <c r="D108" s="193"/>
      <c r="E108" s="193"/>
      <c r="F108" s="193"/>
      <c r="G108" s="193"/>
      <c r="H108" s="193"/>
      <c r="I108" s="193"/>
      <c r="J108" s="193"/>
      <c r="K108" s="194" t="s">
        <v>968</v>
      </c>
      <c r="L108" s="194"/>
      <c r="M108" s="194"/>
      <c r="N108" s="194"/>
      <c r="O108" s="194" t="s">
        <v>969</v>
      </c>
      <c r="P108" s="194"/>
      <c r="Q108" s="194"/>
      <c r="R108" s="194"/>
      <c r="S108" s="194"/>
      <c r="T108" s="194"/>
      <c r="U108" s="194" t="s">
        <v>970</v>
      </c>
      <c r="V108" s="194"/>
      <c r="W108" s="194"/>
      <c r="X108" s="194"/>
      <c r="Y108" s="194"/>
      <c r="Z108" s="194"/>
      <c r="AA108" s="194" t="s">
        <v>971</v>
      </c>
      <c r="AB108" s="194"/>
      <c r="AC108" s="194"/>
      <c r="AD108" s="194"/>
      <c r="AE108" s="194"/>
      <c r="AF108" s="194"/>
    </row>
    <row r="109" spans="1:32" ht="15.75" x14ac:dyDescent="0.2">
      <c r="A109" s="193" t="s">
        <v>972</v>
      </c>
      <c r="B109" s="193"/>
      <c r="C109" s="193"/>
      <c r="D109" s="193"/>
      <c r="E109" s="193"/>
      <c r="F109" s="193"/>
      <c r="G109" s="193"/>
      <c r="H109" s="193"/>
      <c r="I109" s="193"/>
      <c r="J109" s="193"/>
      <c r="K109" s="194" t="s">
        <v>973</v>
      </c>
      <c r="L109" s="194"/>
      <c r="M109" s="194"/>
      <c r="N109" s="194"/>
      <c r="O109" s="194" t="s">
        <v>916</v>
      </c>
      <c r="P109" s="194"/>
      <c r="Q109" s="194"/>
      <c r="R109" s="194"/>
      <c r="S109" s="194"/>
      <c r="T109" s="194"/>
      <c r="U109" s="194" t="s">
        <v>917</v>
      </c>
      <c r="V109" s="194"/>
      <c r="W109" s="194"/>
      <c r="X109" s="194"/>
      <c r="Y109" s="194"/>
      <c r="Z109" s="194"/>
      <c r="AA109" s="194" t="s">
        <v>918</v>
      </c>
      <c r="AB109" s="194"/>
      <c r="AC109" s="194"/>
      <c r="AD109" s="194"/>
      <c r="AE109" s="194"/>
      <c r="AF109" s="194"/>
    </row>
    <row r="110" spans="1:32" ht="15.75" x14ac:dyDescent="0.2">
      <c r="A110" s="193" t="s">
        <v>974</v>
      </c>
      <c r="B110" s="193"/>
      <c r="C110" s="193"/>
      <c r="D110" s="193"/>
      <c r="E110" s="193"/>
      <c r="F110" s="193"/>
      <c r="G110" s="193"/>
      <c r="H110" s="193"/>
      <c r="I110" s="193"/>
      <c r="J110" s="193"/>
      <c r="K110" s="194" t="s">
        <v>975</v>
      </c>
      <c r="L110" s="194"/>
      <c r="M110" s="194"/>
      <c r="N110" s="194"/>
      <c r="O110" s="194" t="s">
        <v>0</v>
      </c>
      <c r="P110" s="194"/>
      <c r="Q110" s="194"/>
      <c r="R110" s="194"/>
      <c r="S110" s="194"/>
      <c r="T110" s="194"/>
      <c r="U110" s="194" t="s">
        <v>0</v>
      </c>
      <c r="V110" s="194"/>
      <c r="W110" s="194"/>
      <c r="X110" s="194"/>
      <c r="Y110" s="194"/>
      <c r="Z110" s="194"/>
      <c r="AA110" s="194" t="s">
        <v>0</v>
      </c>
      <c r="AB110" s="194"/>
      <c r="AC110" s="194"/>
      <c r="AD110" s="194"/>
      <c r="AE110" s="194"/>
      <c r="AF110" s="194"/>
    </row>
    <row r="111" spans="1:32" ht="15.75" x14ac:dyDescent="0.2">
      <c r="A111" s="193" t="s">
        <v>976</v>
      </c>
      <c r="B111" s="193"/>
      <c r="C111" s="193"/>
      <c r="D111" s="193"/>
      <c r="E111" s="193"/>
      <c r="F111" s="193"/>
      <c r="G111" s="193"/>
      <c r="H111" s="193"/>
      <c r="I111" s="193"/>
      <c r="J111" s="193"/>
      <c r="K111" s="194" t="s">
        <v>977</v>
      </c>
      <c r="L111" s="194"/>
      <c r="M111" s="194"/>
      <c r="N111" s="194"/>
      <c r="O111" s="194" t="s">
        <v>978</v>
      </c>
      <c r="P111" s="194"/>
      <c r="Q111" s="194"/>
      <c r="R111" s="194"/>
      <c r="S111" s="194"/>
      <c r="T111" s="194"/>
      <c r="U111" s="194" t="s">
        <v>979</v>
      </c>
      <c r="V111" s="194"/>
      <c r="W111" s="194"/>
      <c r="X111" s="194"/>
      <c r="Y111" s="194"/>
      <c r="Z111" s="194"/>
      <c r="AA111" s="194" t="s">
        <v>980</v>
      </c>
      <c r="AB111" s="194"/>
      <c r="AC111" s="194"/>
      <c r="AD111" s="194"/>
      <c r="AE111" s="194"/>
      <c r="AF111" s="194"/>
    </row>
    <row r="112" spans="1:32" ht="15.75" x14ac:dyDescent="0.2">
      <c r="A112" s="193" t="s">
        <v>981</v>
      </c>
      <c r="B112" s="193"/>
      <c r="C112" s="193"/>
      <c r="D112" s="193"/>
      <c r="E112" s="193"/>
      <c r="F112" s="193"/>
      <c r="G112" s="193"/>
      <c r="H112" s="193"/>
      <c r="I112" s="193"/>
      <c r="J112" s="193"/>
      <c r="K112" s="194" t="s">
        <v>982</v>
      </c>
      <c r="L112" s="194"/>
      <c r="M112" s="194"/>
      <c r="N112" s="194"/>
      <c r="O112" s="194" t="s">
        <v>983</v>
      </c>
      <c r="P112" s="194"/>
      <c r="Q112" s="194"/>
      <c r="R112" s="194"/>
      <c r="S112" s="194"/>
      <c r="T112" s="194"/>
      <c r="U112" s="194" t="s">
        <v>984</v>
      </c>
      <c r="V112" s="194"/>
      <c r="W112" s="194"/>
      <c r="X112" s="194"/>
      <c r="Y112" s="194"/>
      <c r="Z112" s="194"/>
      <c r="AA112" s="194" t="s">
        <v>985</v>
      </c>
      <c r="AB112" s="194"/>
      <c r="AC112" s="194"/>
      <c r="AD112" s="194"/>
      <c r="AE112" s="194"/>
      <c r="AF112" s="194"/>
    </row>
    <row r="113" spans="1:32" ht="15.75" x14ac:dyDescent="0.2">
      <c r="A113" s="193" t="s">
        <v>986</v>
      </c>
      <c r="B113" s="193"/>
      <c r="C113" s="193"/>
      <c r="D113" s="193"/>
      <c r="E113" s="193"/>
      <c r="F113" s="193"/>
      <c r="G113" s="193"/>
      <c r="H113" s="193"/>
      <c r="I113" s="193"/>
      <c r="J113" s="193"/>
      <c r="K113" s="194" t="s">
        <v>987</v>
      </c>
      <c r="L113" s="194"/>
      <c r="M113" s="194"/>
      <c r="N113" s="194"/>
      <c r="O113" s="194" t="s">
        <v>740</v>
      </c>
      <c r="P113" s="194"/>
      <c r="Q113" s="194"/>
      <c r="R113" s="194"/>
      <c r="S113" s="194"/>
      <c r="T113" s="194"/>
      <c r="U113" s="194" t="s">
        <v>740</v>
      </c>
      <c r="V113" s="194"/>
      <c r="W113" s="194"/>
      <c r="X113" s="194"/>
      <c r="Y113" s="194"/>
      <c r="Z113" s="194"/>
      <c r="AA113" s="194" t="s">
        <v>740</v>
      </c>
      <c r="AB113" s="194"/>
      <c r="AC113" s="194"/>
      <c r="AD113" s="194"/>
      <c r="AE113" s="194"/>
      <c r="AF113" s="194"/>
    </row>
    <row r="114" spans="1:32" ht="51.75" customHeight="1" x14ac:dyDescent="0.2">
      <c r="A114" s="193" t="s">
        <v>988</v>
      </c>
      <c r="B114" s="193"/>
      <c r="C114" s="193"/>
      <c r="D114" s="193"/>
      <c r="E114" s="193"/>
      <c r="F114" s="193"/>
      <c r="G114" s="193"/>
      <c r="H114" s="193"/>
      <c r="I114" s="193"/>
      <c r="J114" s="193"/>
      <c r="K114" s="194" t="s">
        <v>989</v>
      </c>
      <c r="L114" s="194"/>
      <c r="M114" s="194"/>
      <c r="N114" s="194"/>
      <c r="O114" s="194" t="s">
        <v>740</v>
      </c>
      <c r="P114" s="194"/>
      <c r="Q114" s="194"/>
      <c r="R114" s="194"/>
      <c r="S114" s="194"/>
      <c r="T114" s="194"/>
      <c r="U114" s="194" t="s">
        <v>740</v>
      </c>
      <c r="V114" s="194"/>
      <c r="W114" s="194"/>
      <c r="X114" s="194"/>
      <c r="Y114" s="194"/>
      <c r="Z114" s="194"/>
      <c r="AA114" s="194" t="s">
        <v>740</v>
      </c>
      <c r="AB114" s="194"/>
      <c r="AC114" s="194"/>
      <c r="AD114" s="194"/>
      <c r="AE114" s="194"/>
      <c r="AF114" s="194"/>
    </row>
    <row r="115" spans="1:32" ht="51.75" customHeight="1" x14ac:dyDescent="0.2">
      <c r="A115" s="193" t="s">
        <v>990</v>
      </c>
      <c r="B115" s="193"/>
      <c r="C115" s="193"/>
      <c r="D115" s="193"/>
      <c r="E115" s="193"/>
      <c r="F115" s="193"/>
      <c r="G115" s="193"/>
      <c r="H115" s="193"/>
      <c r="I115" s="193"/>
      <c r="J115" s="193"/>
      <c r="K115" s="194" t="s">
        <v>991</v>
      </c>
      <c r="L115" s="194"/>
      <c r="M115" s="194"/>
      <c r="N115" s="194"/>
      <c r="O115" s="194" t="s">
        <v>740</v>
      </c>
      <c r="P115" s="194"/>
      <c r="Q115" s="194"/>
      <c r="R115" s="194"/>
      <c r="S115" s="194"/>
      <c r="T115" s="194"/>
      <c r="U115" s="194" t="s">
        <v>740</v>
      </c>
      <c r="V115" s="194"/>
      <c r="W115" s="194"/>
      <c r="X115" s="194"/>
      <c r="Y115" s="194"/>
      <c r="Z115" s="194"/>
      <c r="AA115" s="194" t="s">
        <v>740</v>
      </c>
      <c r="AB115" s="194"/>
      <c r="AC115" s="194"/>
      <c r="AD115" s="194"/>
      <c r="AE115" s="194"/>
      <c r="AF115" s="194"/>
    </row>
    <row r="116" spans="1:32" ht="15.75" x14ac:dyDescent="0.2">
      <c r="A116" s="193" t="s">
        <v>992</v>
      </c>
      <c r="B116" s="193"/>
      <c r="C116" s="193"/>
      <c r="D116" s="193"/>
      <c r="E116" s="193"/>
      <c r="F116" s="193"/>
      <c r="G116" s="193"/>
      <c r="H116" s="193"/>
      <c r="I116" s="193"/>
      <c r="J116" s="193"/>
      <c r="K116" s="194" t="s">
        <v>993</v>
      </c>
      <c r="L116" s="194"/>
      <c r="M116" s="194"/>
      <c r="N116" s="194"/>
      <c r="O116" s="194" t="s">
        <v>740</v>
      </c>
      <c r="P116" s="194"/>
      <c r="Q116" s="194"/>
      <c r="R116" s="194"/>
      <c r="S116" s="194"/>
      <c r="T116" s="194"/>
      <c r="U116" s="194" t="s">
        <v>740</v>
      </c>
      <c r="V116" s="194"/>
      <c r="W116" s="194"/>
      <c r="X116" s="194"/>
      <c r="Y116" s="194"/>
      <c r="Z116" s="194"/>
      <c r="AA116" s="194" t="s">
        <v>740</v>
      </c>
      <c r="AB116" s="194"/>
      <c r="AC116" s="194"/>
      <c r="AD116" s="194"/>
      <c r="AE116" s="194"/>
      <c r="AF116" s="194"/>
    </row>
    <row r="117" spans="1:32" ht="15.75" x14ac:dyDescent="0.2">
      <c r="A117" s="193" t="s">
        <v>994</v>
      </c>
      <c r="B117" s="193"/>
      <c r="C117" s="193"/>
      <c r="D117" s="193"/>
      <c r="E117" s="193"/>
      <c r="F117" s="193"/>
      <c r="G117" s="193"/>
      <c r="H117" s="193"/>
      <c r="I117" s="193"/>
      <c r="J117" s="193"/>
      <c r="K117" s="194" t="s">
        <v>995</v>
      </c>
      <c r="L117" s="194"/>
      <c r="M117" s="194"/>
      <c r="N117" s="194"/>
      <c r="O117" s="194" t="s">
        <v>740</v>
      </c>
      <c r="P117" s="194"/>
      <c r="Q117" s="194"/>
      <c r="R117" s="194"/>
      <c r="S117" s="194"/>
      <c r="T117" s="194"/>
      <c r="U117" s="194" t="s">
        <v>740</v>
      </c>
      <c r="V117" s="194"/>
      <c r="W117" s="194"/>
      <c r="X117" s="194"/>
      <c r="Y117" s="194"/>
      <c r="Z117" s="194"/>
      <c r="AA117" s="194" t="s">
        <v>740</v>
      </c>
      <c r="AB117" s="194"/>
      <c r="AC117" s="194"/>
      <c r="AD117" s="194"/>
      <c r="AE117" s="194"/>
      <c r="AF117" s="194"/>
    </row>
    <row r="118" spans="1:32" ht="15.75" x14ac:dyDescent="0.2">
      <c r="A118" s="193" t="s">
        <v>996</v>
      </c>
      <c r="B118" s="193"/>
      <c r="C118" s="193"/>
      <c r="D118" s="193"/>
      <c r="E118" s="193"/>
      <c r="F118" s="193"/>
      <c r="G118" s="193"/>
      <c r="H118" s="193"/>
      <c r="I118" s="193"/>
      <c r="J118" s="193"/>
      <c r="K118" s="194" t="s">
        <v>997</v>
      </c>
      <c r="L118" s="194"/>
      <c r="M118" s="194"/>
      <c r="N118" s="194"/>
      <c r="O118" s="194" t="s">
        <v>740</v>
      </c>
      <c r="P118" s="194"/>
      <c r="Q118" s="194"/>
      <c r="R118" s="194"/>
      <c r="S118" s="194"/>
      <c r="T118" s="194"/>
      <c r="U118" s="194" t="s">
        <v>740</v>
      </c>
      <c r="V118" s="194"/>
      <c r="W118" s="194"/>
      <c r="X118" s="194"/>
      <c r="Y118" s="194"/>
      <c r="Z118" s="194"/>
      <c r="AA118" s="194" t="s">
        <v>740</v>
      </c>
      <c r="AB118" s="194"/>
      <c r="AC118" s="194"/>
      <c r="AD118" s="194"/>
      <c r="AE118" s="194"/>
      <c r="AF118" s="194"/>
    </row>
    <row r="119" spans="1:32" x14ac:dyDescent="0.2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</row>
  </sheetData>
  <sheetProtection selectLockedCells="1" selectUnlockedCells="1"/>
  <mergeCells count="569">
    <mergeCell ref="A118:J118"/>
    <mergeCell ref="K118:N118"/>
    <mergeCell ref="O118:T118"/>
    <mergeCell ref="U118:Z118"/>
    <mergeCell ref="AA118:AF118"/>
    <mergeCell ref="A116:J116"/>
    <mergeCell ref="A117:J117"/>
    <mergeCell ref="K117:N117"/>
    <mergeCell ref="O117:T117"/>
    <mergeCell ref="U117:Z117"/>
    <mergeCell ref="AA117:AF117"/>
    <mergeCell ref="A114:J114"/>
    <mergeCell ref="K116:N116"/>
    <mergeCell ref="O116:T116"/>
    <mergeCell ref="U116:Z116"/>
    <mergeCell ref="AA116:AF116"/>
    <mergeCell ref="K114:N114"/>
    <mergeCell ref="O114:T114"/>
    <mergeCell ref="U114:Z114"/>
    <mergeCell ref="AA114:AF114"/>
    <mergeCell ref="A115:J115"/>
    <mergeCell ref="K115:N115"/>
    <mergeCell ref="O115:T115"/>
    <mergeCell ref="U115:Z115"/>
    <mergeCell ref="AA115:AF115"/>
    <mergeCell ref="A112:J112"/>
    <mergeCell ref="K112:N112"/>
    <mergeCell ref="O112:T112"/>
    <mergeCell ref="U112:Z112"/>
    <mergeCell ref="AA112:AF112"/>
    <mergeCell ref="A113:J113"/>
    <mergeCell ref="K113:N113"/>
    <mergeCell ref="O113:T113"/>
    <mergeCell ref="U113:Z113"/>
    <mergeCell ref="AA113:AF113"/>
    <mergeCell ref="A110:J110"/>
    <mergeCell ref="K110:N110"/>
    <mergeCell ref="O110:T110"/>
    <mergeCell ref="U110:Z110"/>
    <mergeCell ref="AA110:AF110"/>
    <mergeCell ref="A111:J111"/>
    <mergeCell ref="K111:N111"/>
    <mergeCell ref="O111:T111"/>
    <mergeCell ref="U111:Z111"/>
    <mergeCell ref="AA111:AF111"/>
    <mergeCell ref="A109:J109"/>
    <mergeCell ref="K109:N109"/>
    <mergeCell ref="O109:T109"/>
    <mergeCell ref="U109:Z109"/>
    <mergeCell ref="AA109:AF109"/>
    <mergeCell ref="A106:J106"/>
    <mergeCell ref="K106:N106"/>
    <mergeCell ref="O106:T106"/>
    <mergeCell ref="U106:Z106"/>
    <mergeCell ref="AA106:AF106"/>
    <mergeCell ref="A103:J103"/>
    <mergeCell ref="K103:N103"/>
    <mergeCell ref="A108:J108"/>
    <mergeCell ref="K108:N108"/>
    <mergeCell ref="O108:T108"/>
    <mergeCell ref="U108:Z108"/>
    <mergeCell ref="AA108:AF108"/>
    <mergeCell ref="A105:J105"/>
    <mergeCell ref="K105:N105"/>
    <mergeCell ref="O105:T105"/>
    <mergeCell ref="U105:Z105"/>
    <mergeCell ref="AA105:AF105"/>
    <mergeCell ref="A107:J107"/>
    <mergeCell ref="K107:N107"/>
    <mergeCell ref="O107:T107"/>
    <mergeCell ref="U107:Z107"/>
    <mergeCell ref="AA107:AF107"/>
    <mergeCell ref="O103:T103"/>
    <mergeCell ref="U103:Z103"/>
    <mergeCell ref="A104:J104"/>
    <mergeCell ref="K104:N104"/>
    <mergeCell ref="O104:T104"/>
    <mergeCell ref="U104:Z104"/>
    <mergeCell ref="AA104:AF104"/>
    <mergeCell ref="A101:J101"/>
    <mergeCell ref="K101:N101"/>
    <mergeCell ref="O101:T101"/>
    <mergeCell ref="U101:Z101"/>
    <mergeCell ref="AA101:AF101"/>
    <mergeCell ref="AA103:AF103"/>
    <mergeCell ref="A102:J102"/>
    <mergeCell ref="K102:N102"/>
    <mergeCell ref="O102:T102"/>
    <mergeCell ref="U102:Z102"/>
    <mergeCell ref="AA102:AF102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3:J93"/>
    <mergeCell ref="K93:N93"/>
    <mergeCell ref="O93:T93"/>
    <mergeCell ref="U93:Z93"/>
    <mergeCell ref="AA93:AF93"/>
    <mergeCell ref="A94:J94"/>
    <mergeCell ref="K94:N94"/>
    <mergeCell ref="O94:T94"/>
    <mergeCell ref="U94:Z94"/>
    <mergeCell ref="AA94:AF94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89:J89"/>
    <mergeCell ref="K89:N89"/>
    <mergeCell ref="O89:T89"/>
    <mergeCell ref="U89:Z89"/>
    <mergeCell ref="AA89:AF89"/>
    <mergeCell ref="A90:J90"/>
    <mergeCell ref="K90:N90"/>
    <mergeCell ref="O90:T90"/>
    <mergeCell ref="U90:Z90"/>
    <mergeCell ref="AA90:AF90"/>
    <mergeCell ref="A87:J87"/>
    <mergeCell ref="K87:N87"/>
    <mergeCell ref="O87:T87"/>
    <mergeCell ref="U87:Z87"/>
    <mergeCell ref="AA87:AF87"/>
    <mergeCell ref="A88:J88"/>
    <mergeCell ref="K88:N88"/>
    <mergeCell ref="O88:T88"/>
    <mergeCell ref="U88:Z88"/>
    <mergeCell ref="AA88:AF88"/>
    <mergeCell ref="A85:J85"/>
    <mergeCell ref="K85:N85"/>
    <mergeCell ref="O85:T85"/>
    <mergeCell ref="U85:Z85"/>
    <mergeCell ref="AA85:AF85"/>
    <mergeCell ref="A86:J86"/>
    <mergeCell ref="K86:N86"/>
    <mergeCell ref="O86:T86"/>
    <mergeCell ref="U86:Z86"/>
    <mergeCell ref="AA86:AF86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1:J81"/>
    <mergeCell ref="K81:N81"/>
    <mergeCell ref="O81:T81"/>
    <mergeCell ref="U81:Z81"/>
    <mergeCell ref="AA81:AF81"/>
    <mergeCell ref="A82:J82"/>
    <mergeCell ref="K82:N82"/>
    <mergeCell ref="O82:T82"/>
    <mergeCell ref="U82:Z82"/>
    <mergeCell ref="AA82:AF82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77:J77"/>
    <mergeCell ref="K77:N77"/>
    <mergeCell ref="O77:T77"/>
    <mergeCell ref="U77:Z77"/>
    <mergeCell ref="AA77:AF77"/>
    <mergeCell ref="A78:J78"/>
    <mergeCell ref="K78:N78"/>
    <mergeCell ref="O78:T78"/>
    <mergeCell ref="U78:Z78"/>
    <mergeCell ref="AA78:AF78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3:J73"/>
    <mergeCell ref="K73:N73"/>
    <mergeCell ref="O73:T73"/>
    <mergeCell ref="U73:Z73"/>
    <mergeCell ref="AA73:AF73"/>
    <mergeCell ref="A74:J74"/>
    <mergeCell ref="K74:N74"/>
    <mergeCell ref="O74:T74"/>
    <mergeCell ref="U74:Z74"/>
    <mergeCell ref="AA74:AF74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69:J69"/>
    <mergeCell ref="K69:N69"/>
    <mergeCell ref="O69:T69"/>
    <mergeCell ref="U69:Z69"/>
    <mergeCell ref="AA69:AF69"/>
    <mergeCell ref="A70:J70"/>
    <mergeCell ref="K70:N70"/>
    <mergeCell ref="O70:T70"/>
    <mergeCell ref="U70:Z70"/>
    <mergeCell ref="AA70:AF70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5:J65"/>
    <mergeCell ref="K65:N65"/>
    <mergeCell ref="O65:T65"/>
    <mergeCell ref="U65:Z65"/>
    <mergeCell ref="AA65:AF65"/>
    <mergeCell ref="A66:J66"/>
    <mergeCell ref="K66:N66"/>
    <mergeCell ref="O66:T66"/>
    <mergeCell ref="U66:Z66"/>
    <mergeCell ref="AA66:AF66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1:J61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9:J9"/>
    <mergeCell ref="K9:N9"/>
    <mergeCell ref="O9:T9"/>
    <mergeCell ref="U9:Z9"/>
    <mergeCell ref="AA9:AF9"/>
    <mergeCell ref="A10:J10"/>
    <mergeCell ref="K10:N10"/>
    <mergeCell ref="O10:T10"/>
    <mergeCell ref="U10:Z10"/>
    <mergeCell ref="AA10:AF10"/>
    <mergeCell ref="K7:N7"/>
    <mergeCell ref="O7:T7"/>
    <mergeCell ref="U7:Z7"/>
    <mergeCell ref="AA7:AF7"/>
    <mergeCell ref="K1:AC1"/>
    <mergeCell ref="K6:N6"/>
    <mergeCell ref="O6:T6"/>
    <mergeCell ref="U6:Z6"/>
    <mergeCell ref="AA6:AF6"/>
    <mergeCell ref="A8:J8"/>
    <mergeCell ref="K8:N8"/>
    <mergeCell ref="O8:T8"/>
    <mergeCell ref="U8:Z8"/>
    <mergeCell ref="AA8:AF8"/>
    <mergeCell ref="A7:J7"/>
    <mergeCell ref="A4:AF4"/>
    <mergeCell ref="A5:AF5"/>
    <mergeCell ref="A6:J6"/>
    <mergeCell ref="A2:AF2"/>
  </mergeCells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24"/>
  <sheetViews>
    <sheetView view="pageLayout" zoomScaleNormal="100" workbookViewId="0">
      <selection activeCell="B15" sqref="B15"/>
    </sheetView>
  </sheetViews>
  <sheetFormatPr defaultRowHeight="12.75" x14ac:dyDescent="0.2"/>
  <cols>
    <col min="1" max="1" width="8.140625" customWidth="1"/>
    <col min="2" max="2" width="49.5703125" customWidth="1"/>
    <col min="3" max="3" width="26.5703125" customWidth="1"/>
  </cols>
  <sheetData>
    <row r="1" spans="1:3" ht="32.25" customHeight="1" x14ac:dyDescent="0.2">
      <c r="A1" s="174" t="s">
        <v>532</v>
      </c>
      <c r="B1" s="182"/>
      <c r="C1" s="182"/>
    </row>
    <row r="2" spans="1:3" ht="47.25" x14ac:dyDescent="0.2">
      <c r="A2" s="161"/>
      <c r="B2" s="161" t="s">
        <v>10</v>
      </c>
      <c r="C2" s="161" t="s">
        <v>533</v>
      </c>
    </row>
    <row r="3" spans="1:3" ht="15.75" x14ac:dyDescent="0.2">
      <c r="A3" s="161">
        <v>1</v>
      </c>
      <c r="B3" s="161">
        <v>2</v>
      </c>
      <c r="C3" s="161">
        <v>3</v>
      </c>
    </row>
    <row r="4" spans="1:3" ht="25.5" x14ac:dyDescent="0.2">
      <c r="A4" s="154" t="s">
        <v>2</v>
      </c>
      <c r="B4" s="155" t="s">
        <v>534</v>
      </c>
      <c r="C4" s="156">
        <v>52156125</v>
      </c>
    </row>
    <row r="5" spans="1:3" x14ac:dyDescent="0.2">
      <c r="A5" s="151" t="s">
        <v>3</v>
      </c>
      <c r="B5" s="152" t="s">
        <v>535</v>
      </c>
      <c r="C5" s="153">
        <v>430630</v>
      </c>
    </row>
    <row r="6" spans="1:3" ht="25.5" x14ac:dyDescent="0.2">
      <c r="A6" s="151" t="s">
        <v>4</v>
      </c>
      <c r="B6" s="152" t="s">
        <v>536</v>
      </c>
      <c r="C6" s="153">
        <v>51725495</v>
      </c>
    </row>
    <row r="7" spans="1:3" ht="25.5" x14ac:dyDescent="0.2">
      <c r="A7" s="154" t="s">
        <v>6</v>
      </c>
      <c r="B7" s="155" t="s">
        <v>537</v>
      </c>
      <c r="C7" s="156">
        <v>10436825</v>
      </c>
    </row>
    <row r="8" spans="1:3" ht="25.5" x14ac:dyDescent="0.2">
      <c r="A8" s="151" t="s">
        <v>194</v>
      </c>
      <c r="B8" s="152" t="s">
        <v>538</v>
      </c>
      <c r="C8" s="153">
        <v>-317371565</v>
      </c>
    </row>
    <row r="9" spans="1:3" ht="25.5" x14ac:dyDescent="0.2">
      <c r="A9" s="151" t="s">
        <v>113</v>
      </c>
      <c r="B9" s="152" t="s">
        <v>539</v>
      </c>
      <c r="C9" s="153">
        <v>380831046</v>
      </c>
    </row>
    <row r="10" spans="1:3" ht="25.5" x14ac:dyDescent="0.2">
      <c r="A10" s="151" t="s">
        <v>17</v>
      </c>
      <c r="B10" s="152" t="s">
        <v>540</v>
      </c>
      <c r="C10" s="153">
        <v>-53461441</v>
      </c>
    </row>
    <row r="11" spans="1:3" ht="25.5" x14ac:dyDescent="0.2">
      <c r="A11" s="151" t="s">
        <v>379</v>
      </c>
      <c r="B11" s="152" t="s">
        <v>541</v>
      </c>
      <c r="C11" s="153">
        <v>304068</v>
      </c>
    </row>
    <row r="12" spans="1:3" ht="25.5" x14ac:dyDescent="0.2">
      <c r="A12" s="151" t="s">
        <v>25</v>
      </c>
      <c r="B12" s="152" t="s">
        <v>542</v>
      </c>
      <c r="C12" s="153">
        <v>787402</v>
      </c>
    </row>
    <row r="13" spans="1:3" ht="25.5" x14ac:dyDescent="0.2">
      <c r="A13" s="151" t="s">
        <v>27</v>
      </c>
      <c r="B13" s="152" t="s">
        <v>543</v>
      </c>
      <c r="C13" s="153">
        <v>-483334</v>
      </c>
    </row>
    <row r="14" spans="1:3" ht="38.25" x14ac:dyDescent="0.2">
      <c r="A14" s="151" t="s">
        <v>34</v>
      </c>
      <c r="B14" s="152" t="s">
        <v>544</v>
      </c>
      <c r="C14" s="153">
        <v>-89065</v>
      </c>
    </row>
    <row r="15" spans="1:3" ht="38.25" x14ac:dyDescent="0.2">
      <c r="A15" s="151" t="s">
        <v>36</v>
      </c>
      <c r="B15" s="152" t="s">
        <v>545</v>
      </c>
      <c r="C15" s="153">
        <v>212598</v>
      </c>
    </row>
    <row r="16" spans="1:3" x14ac:dyDescent="0.2">
      <c r="A16" s="151" t="s">
        <v>45</v>
      </c>
      <c r="B16" s="152" t="s">
        <v>546</v>
      </c>
      <c r="C16" s="153">
        <v>-846469</v>
      </c>
    </row>
    <row r="17" spans="1:3" ht="25.5" x14ac:dyDescent="0.2">
      <c r="A17" s="151" t="s">
        <v>47</v>
      </c>
      <c r="B17" s="152" t="s">
        <v>547</v>
      </c>
      <c r="C17" s="153">
        <v>-6000</v>
      </c>
    </row>
    <row r="18" spans="1:3" ht="25.5" x14ac:dyDescent="0.2">
      <c r="A18" s="151" t="s">
        <v>49</v>
      </c>
      <c r="B18" s="152" t="s">
        <v>548</v>
      </c>
      <c r="C18" s="153">
        <v>-13917</v>
      </c>
    </row>
    <row r="19" spans="1:3" ht="25.5" x14ac:dyDescent="0.2">
      <c r="A19" s="154" t="s">
        <v>60</v>
      </c>
      <c r="B19" s="155" t="s">
        <v>549</v>
      </c>
      <c r="C19" s="156">
        <v>62592950</v>
      </c>
    </row>
    <row r="20" spans="1:3" ht="25.5" x14ac:dyDescent="0.2">
      <c r="A20" s="154" t="s">
        <v>62</v>
      </c>
      <c r="B20" s="155" t="s">
        <v>550</v>
      </c>
      <c r="C20" s="156">
        <v>62592950</v>
      </c>
    </row>
    <row r="21" spans="1:3" x14ac:dyDescent="0.2">
      <c r="A21" s="154" t="s">
        <v>67</v>
      </c>
      <c r="B21" s="155" t="s">
        <v>551</v>
      </c>
      <c r="C21" s="156">
        <v>13997944</v>
      </c>
    </row>
    <row r="22" spans="1:3" ht="25.5" x14ac:dyDescent="0.2">
      <c r="A22" s="151" t="s">
        <v>68</v>
      </c>
      <c r="B22" s="152" t="s">
        <v>552</v>
      </c>
      <c r="C22" s="153">
        <v>13997944</v>
      </c>
    </row>
    <row r="23" spans="1:3" x14ac:dyDescent="0.2">
      <c r="A23" s="154" t="s">
        <v>73</v>
      </c>
      <c r="B23" s="155" t="s">
        <v>553</v>
      </c>
      <c r="C23" s="156">
        <v>13997944</v>
      </c>
    </row>
    <row r="24" spans="1:3" ht="25.5" x14ac:dyDescent="0.2">
      <c r="A24" s="154" t="s">
        <v>554</v>
      </c>
      <c r="B24" s="155" t="s">
        <v>555</v>
      </c>
      <c r="C24" s="156">
        <v>13997944</v>
      </c>
    </row>
  </sheetData>
  <mergeCells count="1">
    <mergeCell ref="A1:C1"/>
  </mergeCells>
  <pageMargins left="0.75" right="0.75" top="1" bottom="1" header="0.5" footer="0.5"/>
  <pageSetup orientation="portrait" r:id="rId1"/>
  <headerFooter alignWithMargins="0">
    <oddHeader>&amp;C
&amp;"Times New Roman,Félkövér"&amp;12Mátraszentimre Községi Önkormányzat 2019. évi zárszámadása
&amp;R&amp;"Times New Roman,Félkövér"19. melléklet a  5/2020. (VII.6.) sz.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4"/>
  <sheetViews>
    <sheetView view="pageLayout" zoomScaleNormal="100" workbookViewId="0">
      <selection activeCell="C2" sqref="C2"/>
    </sheetView>
  </sheetViews>
  <sheetFormatPr defaultRowHeight="12.75" x14ac:dyDescent="0.2"/>
  <cols>
    <col min="1" max="1" width="5.7109375" style="144" bestFit="1" customWidth="1"/>
    <col min="2" max="2" width="38.42578125" customWidth="1"/>
    <col min="3" max="4" width="12.5703125" bestFit="1" customWidth="1"/>
    <col min="5" max="5" width="12.42578125" customWidth="1"/>
    <col min="6" max="6" width="9.28515625" customWidth="1"/>
  </cols>
  <sheetData>
    <row r="1" spans="1:6" ht="21.75" customHeight="1" x14ac:dyDescent="0.2">
      <c r="A1" s="174" t="s">
        <v>1089</v>
      </c>
      <c r="B1" s="174"/>
      <c r="C1" s="174"/>
      <c r="D1" s="174"/>
      <c r="E1" s="174"/>
      <c r="F1" s="174"/>
    </row>
    <row r="2" spans="1:6" ht="31.5" x14ac:dyDescent="0.2">
      <c r="A2" s="139" t="s">
        <v>1002</v>
      </c>
      <c r="B2" s="139" t="s">
        <v>10</v>
      </c>
      <c r="C2" s="139" t="s">
        <v>11</v>
      </c>
      <c r="D2" s="139" t="s">
        <v>12</v>
      </c>
      <c r="E2" s="139" t="s">
        <v>13</v>
      </c>
      <c r="F2" s="139" t="s">
        <v>1003</v>
      </c>
    </row>
    <row r="3" spans="1:6" ht="31.5" x14ac:dyDescent="0.2">
      <c r="A3" s="130">
        <v>1</v>
      </c>
      <c r="B3" s="131" t="s">
        <v>110</v>
      </c>
      <c r="C3" s="132">
        <v>56813705</v>
      </c>
      <c r="D3" s="132">
        <v>57130635</v>
      </c>
      <c r="E3" s="132">
        <v>57130635</v>
      </c>
      <c r="F3" s="133">
        <f>E3/D3</f>
        <v>1</v>
      </c>
    </row>
    <row r="4" spans="1:6" ht="47.25" x14ac:dyDescent="0.2">
      <c r="A4" s="130">
        <v>2</v>
      </c>
      <c r="B4" s="131" t="s">
        <v>111</v>
      </c>
      <c r="C4" s="132">
        <v>6001560</v>
      </c>
      <c r="D4" s="132">
        <v>8057648</v>
      </c>
      <c r="E4" s="132">
        <v>8057648</v>
      </c>
      <c r="F4" s="133">
        <f t="shared" ref="F4:F53" si="0">E4/D4</f>
        <v>1</v>
      </c>
    </row>
    <row r="5" spans="1:6" ht="31.5" x14ac:dyDescent="0.2">
      <c r="A5" s="130">
        <v>3</v>
      </c>
      <c r="B5" s="131" t="s">
        <v>112</v>
      </c>
      <c r="C5" s="132">
        <v>1800000</v>
      </c>
      <c r="D5" s="132">
        <v>1800000</v>
      </c>
      <c r="E5" s="132">
        <v>1800000</v>
      </c>
      <c r="F5" s="133">
        <f t="shared" si="0"/>
        <v>1</v>
      </c>
    </row>
    <row r="6" spans="1:6" ht="15.75" x14ac:dyDescent="0.2">
      <c r="A6" s="130">
        <v>4</v>
      </c>
      <c r="B6" s="131" t="s">
        <v>114</v>
      </c>
      <c r="C6" s="132">
        <v>0</v>
      </c>
      <c r="D6" s="132">
        <v>496080</v>
      </c>
      <c r="E6" s="132">
        <v>496080</v>
      </c>
      <c r="F6" s="133">
        <f t="shared" si="0"/>
        <v>1</v>
      </c>
    </row>
    <row r="7" spans="1:6" s="120" customFormat="1" ht="31.5" x14ac:dyDescent="0.2">
      <c r="A7" s="134">
        <v>5</v>
      </c>
      <c r="B7" s="135" t="s">
        <v>1091</v>
      </c>
      <c r="C7" s="136">
        <v>64615265</v>
      </c>
      <c r="D7" s="136">
        <v>67484363</v>
      </c>
      <c r="E7" s="136">
        <v>67484363</v>
      </c>
      <c r="F7" s="138">
        <f t="shared" si="0"/>
        <v>1</v>
      </c>
    </row>
    <row r="8" spans="1:6" s="120" customFormat="1" ht="47.25" x14ac:dyDescent="0.2">
      <c r="A8" s="134">
        <v>6</v>
      </c>
      <c r="B8" s="135" t="s">
        <v>1092</v>
      </c>
      <c r="C8" s="136">
        <v>17473200</v>
      </c>
      <c r="D8" s="136">
        <v>20997315</v>
      </c>
      <c r="E8" s="136">
        <v>22975881</v>
      </c>
      <c r="F8" s="138">
        <f t="shared" si="0"/>
        <v>1.0942294764830647</v>
      </c>
    </row>
    <row r="9" spans="1:6" ht="31.5" x14ac:dyDescent="0.2">
      <c r="A9" s="130">
        <v>7</v>
      </c>
      <c r="B9" s="131" t="s">
        <v>115</v>
      </c>
      <c r="C9" s="132">
        <v>0</v>
      </c>
      <c r="D9" s="132">
        <v>0</v>
      </c>
      <c r="E9" s="132">
        <v>18526630</v>
      </c>
      <c r="F9" s="133"/>
    </row>
    <row r="10" spans="1:6" ht="31.5" x14ac:dyDescent="0.2">
      <c r="A10" s="130">
        <v>8</v>
      </c>
      <c r="B10" s="131" t="s">
        <v>117</v>
      </c>
      <c r="C10" s="132">
        <v>0</v>
      </c>
      <c r="D10" s="132">
        <v>0</v>
      </c>
      <c r="E10" s="132">
        <v>4449251</v>
      </c>
      <c r="F10" s="133"/>
    </row>
    <row r="11" spans="1:6" ht="36.75" customHeight="1" x14ac:dyDescent="0.2">
      <c r="A11" s="134">
        <v>9</v>
      </c>
      <c r="B11" s="135" t="s">
        <v>1093</v>
      </c>
      <c r="C11" s="136">
        <v>82088465</v>
      </c>
      <c r="D11" s="136">
        <v>88481678</v>
      </c>
      <c r="E11" s="136">
        <v>90460244</v>
      </c>
      <c r="F11" s="133">
        <f t="shared" si="0"/>
        <v>1.0223613073884064</v>
      </c>
    </row>
    <row r="12" spans="1:6" s="120" customFormat="1" ht="51" customHeight="1" x14ac:dyDescent="0.2">
      <c r="A12" s="134">
        <v>10</v>
      </c>
      <c r="B12" s="135" t="s">
        <v>1094</v>
      </c>
      <c r="C12" s="136">
        <v>4986145</v>
      </c>
      <c r="D12" s="136">
        <v>19984089</v>
      </c>
      <c r="E12" s="136">
        <v>19137856</v>
      </c>
      <c r="F12" s="138">
        <f t="shared" si="0"/>
        <v>0.95765466216648654</v>
      </c>
    </row>
    <row r="13" spans="1:6" ht="47.25" x14ac:dyDescent="0.2">
      <c r="A13" s="130">
        <v>11</v>
      </c>
      <c r="B13" s="131" t="s">
        <v>120</v>
      </c>
      <c r="C13" s="132">
        <v>0</v>
      </c>
      <c r="D13" s="132">
        <v>0</v>
      </c>
      <c r="E13" s="132">
        <v>4139912</v>
      </c>
      <c r="F13" s="133"/>
    </row>
    <row r="14" spans="1:6" ht="31.5" x14ac:dyDescent="0.2">
      <c r="A14" s="130">
        <v>12</v>
      </c>
      <c r="B14" s="131" t="s">
        <v>121</v>
      </c>
      <c r="C14" s="132">
        <v>0</v>
      </c>
      <c r="D14" s="132">
        <v>0</v>
      </c>
      <c r="E14" s="132">
        <v>14997944</v>
      </c>
      <c r="F14" s="133"/>
    </row>
    <row r="15" spans="1:6" ht="31.5" x14ac:dyDescent="0.2">
      <c r="A15" s="134">
        <v>13</v>
      </c>
      <c r="B15" s="135" t="s">
        <v>1095</v>
      </c>
      <c r="C15" s="136">
        <v>4986145</v>
      </c>
      <c r="D15" s="136">
        <v>19984089</v>
      </c>
      <c r="E15" s="136">
        <v>19137856</v>
      </c>
      <c r="F15" s="133">
        <f t="shared" si="0"/>
        <v>0.95765466216648654</v>
      </c>
    </row>
    <row r="16" spans="1:6" s="120" customFormat="1" ht="31.5" x14ac:dyDescent="0.2">
      <c r="A16" s="134">
        <v>14</v>
      </c>
      <c r="B16" s="135" t="s">
        <v>1096</v>
      </c>
      <c r="C16" s="136">
        <v>52600000</v>
      </c>
      <c r="D16" s="136">
        <v>52600000</v>
      </c>
      <c r="E16" s="136">
        <v>54290458</v>
      </c>
      <c r="F16" s="138">
        <f t="shared" si="0"/>
        <v>1.0321379847908745</v>
      </c>
    </row>
    <row r="17" spans="1:6" ht="15.75" x14ac:dyDescent="0.2">
      <c r="A17" s="130">
        <v>15</v>
      </c>
      <c r="B17" s="131" t="s">
        <v>123</v>
      </c>
      <c r="C17" s="132">
        <v>0</v>
      </c>
      <c r="D17" s="132">
        <v>32000000</v>
      </c>
      <c r="E17" s="132">
        <v>33022440</v>
      </c>
      <c r="F17" s="133">
        <f t="shared" si="0"/>
        <v>1.0319512500000001</v>
      </c>
    </row>
    <row r="18" spans="1:6" ht="31.5" x14ac:dyDescent="0.2">
      <c r="A18" s="130">
        <v>16</v>
      </c>
      <c r="B18" s="131" t="s">
        <v>124</v>
      </c>
      <c r="C18" s="132">
        <v>0</v>
      </c>
      <c r="D18" s="132">
        <v>2600000</v>
      </c>
      <c r="E18" s="132">
        <v>2760833</v>
      </c>
      <c r="F18" s="133">
        <f t="shared" si="0"/>
        <v>1.0618588461538461</v>
      </c>
    </row>
    <row r="19" spans="1:6" ht="15.75" x14ac:dyDescent="0.2">
      <c r="A19" s="130">
        <v>17</v>
      </c>
      <c r="B19" s="131" t="s">
        <v>125</v>
      </c>
      <c r="C19" s="132">
        <v>0</v>
      </c>
      <c r="D19" s="132">
        <v>18000000</v>
      </c>
      <c r="E19" s="132">
        <v>18507185</v>
      </c>
      <c r="F19" s="133">
        <f t="shared" si="0"/>
        <v>1.0281769444444444</v>
      </c>
    </row>
    <row r="20" spans="1:6" ht="31.5" x14ac:dyDescent="0.2">
      <c r="A20" s="130">
        <v>18</v>
      </c>
      <c r="B20" s="131" t="s">
        <v>1097</v>
      </c>
      <c r="C20" s="132">
        <v>60000000</v>
      </c>
      <c r="D20" s="132">
        <v>79000000</v>
      </c>
      <c r="E20" s="132">
        <v>83074552</v>
      </c>
      <c r="F20" s="133">
        <f t="shared" si="0"/>
        <v>1.0515766075949367</v>
      </c>
    </row>
    <row r="21" spans="1:6" ht="47.25" x14ac:dyDescent="0.2">
      <c r="A21" s="130">
        <v>19</v>
      </c>
      <c r="B21" s="131" t="s">
        <v>127</v>
      </c>
      <c r="C21" s="132">
        <v>0</v>
      </c>
      <c r="D21" s="132">
        <v>79000000</v>
      </c>
      <c r="E21" s="132">
        <v>83074552</v>
      </c>
      <c r="F21" s="133">
        <f t="shared" si="0"/>
        <v>1.0515766075949367</v>
      </c>
    </row>
    <row r="22" spans="1:6" ht="15.75" x14ac:dyDescent="0.2">
      <c r="A22" s="130">
        <v>20</v>
      </c>
      <c r="B22" s="131" t="s">
        <v>1098</v>
      </c>
      <c r="C22" s="132">
        <v>1433000</v>
      </c>
      <c r="D22" s="132">
        <v>1433000</v>
      </c>
      <c r="E22" s="132">
        <v>1441277</v>
      </c>
      <c r="F22" s="133">
        <f t="shared" si="0"/>
        <v>1.0057759944173064</v>
      </c>
    </row>
    <row r="23" spans="1:6" ht="47.25" x14ac:dyDescent="0.2">
      <c r="A23" s="130">
        <v>21</v>
      </c>
      <c r="B23" s="131" t="s">
        <v>129</v>
      </c>
      <c r="C23" s="132">
        <v>0</v>
      </c>
      <c r="D23" s="132">
        <v>1433000</v>
      </c>
      <c r="E23" s="132">
        <v>1441277</v>
      </c>
      <c r="F23" s="133">
        <f t="shared" si="0"/>
        <v>1.0057759944173064</v>
      </c>
    </row>
    <row r="24" spans="1:6" ht="31.5" x14ac:dyDescent="0.2">
      <c r="A24" s="130">
        <v>22</v>
      </c>
      <c r="B24" s="131" t="s">
        <v>1099</v>
      </c>
      <c r="C24" s="132">
        <v>40000000</v>
      </c>
      <c r="D24" s="132">
        <v>40000000</v>
      </c>
      <c r="E24" s="132">
        <v>42775064</v>
      </c>
      <c r="F24" s="133">
        <f t="shared" si="0"/>
        <v>1.0693766</v>
      </c>
    </row>
    <row r="25" spans="1:6" ht="31.5" x14ac:dyDescent="0.2">
      <c r="A25" s="130">
        <v>23</v>
      </c>
      <c r="B25" s="131" t="s">
        <v>132</v>
      </c>
      <c r="C25" s="132">
        <v>0</v>
      </c>
      <c r="D25" s="132">
        <v>40000000</v>
      </c>
      <c r="E25" s="132">
        <v>42775064</v>
      </c>
      <c r="F25" s="133">
        <f t="shared" si="0"/>
        <v>1.0693766</v>
      </c>
    </row>
    <row r="26" spans="1:6" ht="31.5" x14ac:dyDescent="0.2">
      <c r="A26" s="130">
        <v>24</v>
      </c>
      <c r="B26" s="131" t="s">
        <v>1100</v>
      </c>
      <c r="C26" s="132">
        <v>101433000</v>
      </c>
      <c r="D26" s="132">
        <v>120433000</v>
      </c>
      <c r="E26" s="132">
        <v>127290893</v>
      </c>
      <c r="F26" s="133">
        <f t="shared" si="0"/>
        <v>1.0569436367108682</v>
      </c>
    </row>
    <row r="27" spans="1:6" ht="15.75" x14ac:dyDescent="0.2">
      <c r="A27" s="130">
        <v>25</v>
      </c>
      <c r="B27" s="131" t="s">
        <v>1101</v>
      </c>
      <c r="C27" s="132">
        <v>200000</v>
      </c>
      <c r="D27" s="132">
        <v>200000</v>
      </c>
      <c r="E27" s="132">
        <v>868048</v>
      </c>
      <c r="F27" s="133">
        <f t="shared" si="0"/>
        <v>4.3402399999999997</v>
      </c>
    </row>
    <row r="28" spans="1:6" ht="15.75" x14ac:dyDescent="0.2">
      <c r="A28" s="130">
        <v>26</v>
      </c>
      <c r="B28" s="131" t="s">
        <v>134</v>
      </c>
      <c r="C28" s="132">
        <v>0</v>
      </c>
      <c r="D28" s="132">
        <v>0</v>
      </c>
      <c r="E28" s="132">
        <v>423860</v>
      </c>
      <c r="F28" s="133"/>
    </row>
    <row r="29" spans="1:6" ht="15.75" x14ac:dyDescent="0.2">
      <c r="A29" s="130">
        <v>27</v>
      </c>
      <c r="B29" s="131" t="s">
        <v>135</v>
      </c>
      <c r="C29" s="132">
        <v>0</v>
      </c>
      <c r="D29" s="132">
        <v>0</v>
      </c>
      <c r="E29" s="132">
        <v>444188</v>
      </c>
      <c r="F29" s="133"/>
    </row>
    <row r="30" spans="1:6" ht="31.5" x14ac:dyDescent="0.2">
      <c r="A30" s="134">
        <v>28</v>
      </c>
      <c r="B30" s="135" t="s">
        <v>1102</v>
      </c>
      <c r="C30" s="136">
        <v>154233000</v>
      </c>
      <c r="D30" s="136">
        <v>173233000</v>
      </c>
      <c r="E30" s="136">
        <v>182449399</v>
      </c>
      <c r="F30" s="133">
        <f t="shared" si="0"/>
        <v>1.0532023286556256</v>
      </c>
    </row>
    <row r="31" spans="1:6" ht="15.75" x14ac:dyDescent="0.2">
      <c r="A31" s="130">
        <v>29</v>
      </c>
      <c r="B31" s="131" t="s">
        <v>137</v>
      </c>
      <c r="C31" s="132">
        <v>200000</v>
      </c>
      <c r="D31" s="132">
        <v>200000</v>
      </c>
      <c r="E31" s="132">
        <v>0</v>
      </c>
      <c r="F31" s="133">
        <f t="shared" si="0"/>
        <v>0</v>
      </c>
    </row>
    <row r="32" spans="1:6" ht="15.75" x14ac:dyDescent="0.2">
      <c r="A32" s="130">
        <v>30</v>
      </c>
      <c r="B32" s="131" t="s">
        <v>1103</v>
      </c>
      <c r="C32" s="132">
        <v>16000000</v>
      </c>
      <c r="D32" s="132">
        <v>16000000</v>
      </c>
      <c r="E32" s="132">
        <v>12892214</v>
      </c>
      <c r="F32" s="133">
        <f t="shared" si="0"/>
        <v>0.80576337499999995</v>
      </c>
    </row>
    <row r="33" spans="1:6" ht="31.5" x14ac:dyDescent="0.2">
      <c r="A33" s="130">
        <v>31</v>
      </c>
      <c r="B33" s="131" t="s">
        <v>139</v>
      </c>
      <c r="C33" s="132">
        <v>0</v>
      </c>
      <c r="D33" s="132">
        <v>0</v>
      </c>
      <c r="E33" s="132">
        <v>4816251</v>
      </c>
      <c r="F33" s="133"/>
    </row>
    <row r="34" spans="1:6" ht="15.75" x14ac:dyDescent="0.2">
      <c r="A34" s="130">
        <v>32</v>
      </c>
      <c r="B34" s="131" t="s">
        <v>1104</v>
      </c>
      <c r="C34" s="132">
        <v>500000</v>
      </c>
      <c r="D34" s="132">
        <v>500000</v>
      </c>
      <c r="E34" s="132">
        <v>511608</v>
      </c>
      <c r="F34" s="133">
        <f t="shared" si="0"/>
        <v>1.0232159999999999</v>
      </c>
    </row>
    <row r="35" spans="1:6" ht="47.25" x14ac:dyDescent="0.2">
      <c r="A35" s="130">
        <v>33</v>
      </c>
      <c r="B35" s="131" t="s">
        <v>140</v>
      </c>
      <c r="C35" s="132">
        <v>0</v>
      </c>
      <c r="D35" s="132">
        <v>0</v>
      </c>
      <c r="E35" s="132">
        <v>417120</v>
      </c>
      <c r="F35" s="133"/>
    </row>
    <row r="36" spans="1:6" ht="15.75" x14ac:dyDescent="0.2">
      <c r="A36" s="130">
        <v>34</v>
      </c>
      <c r="B36" s="131" t="s">
        <v>141</v>
      </c>
      <c r="C36" s="132">
        <v>4200000</v>
      </c>
      <c r="D36" s="132">
        <v>4200000</v>
      </c>
      <c r="E36" s="132">
        <v>4620254</v>
      </c>
      <c r="F36" s="133">
        <f t="shared" si="0"/>
        <v>1.1000604761904762</v>
      </c>
    </row>
    <row r="37" spans="1:6" ht="31.5" x14ac:dyDescent="0.2">
      <c r="A37" s="130">
        <v>35</v>
      </c>
      <c r="B37" s="131" t="s">
        <v>142</v>
      </c>
      <c r="C37" s="132">
        <v>5500000</v>
      </c>
      <c r="D37" s="132">
        <v>5500000</v>
      </c>
      <c r="E37" s="132">
        <v>4363982</v>
      </c>
      <c r="F37" s="133">
        <f t="shared" si="0"/>
        <v>0.79345127272727267</v>
      </c>
    </row>
    <row r="38" spans="1:6" ht="15.75" x14ac:dyDescent="0.2">
      <c r="A38" s="130">
        <v>36</v>
      </c>
      <c r="B38" s="131" t="s">
        <v>1105</v>
      </c>
      <c r="C38" s="132">
        <v>0</v>
      </c>
      <c r="D38" s="132">
        <v>0</v>
      </c>
      <c r="E38" s="132">
        <v>222651</v>
      </c>
      <c r="F38" s="133"/>
    </row>
    <row r="39" spans="1:6" ht="15.75" x14ac:dyDescent="0.2">
      <c r="A39" s="130">
        <v>37</v>
      </c>
      <c r="B39" s="131" t="s">
        <v>143</v>
      </c>
      <c r="C39" s="132">
        <v>0</v>
      </c>
      <c r="D39" s="132">
        <v>0</v>
      </c>
      <c r="E39" s="132">
        <v>140473</v>
      </c>
      <c r="F39" s="133"/>
    </row>
    <row r="40" spans="1:6" ht="31.5" x14ac:dyDescent="0.2">
      <c r="A40" s="134">
        <v>38</v>
      </c>
      <c r="B40" s="135" t="s">
        <v>1106</v>
      </c>
      <c r="C40" s="136">
        <v>26400000</v>
      </c>
      <c r="D40" s="136">
        <v>26400000</v>
      </c>
      <c r="E40" s="136">
        <v>22610709</v>
      </c>
      <c r="F40" s="133">
        <f t="shared" si="0"/>
        <v>0.85646624999999998</v>
      </c>
    </row>
    <row r="41" spans="1:6" ht="15.75" x14ac:dyDescent="0.2">
      <c r="A41" s="130">
        <v>39</v>
      </c>
      <c r="B41" s="131" t="s">
        <v>1107</v>
      </c>
      <c r="C41" s="132">
        <v>15000000</v>
      </c>
      <c r="D41" s="132">
        <v>15000000</v>
      </c>
      <c r="E41" s="132">
        <v>7346992</v>
      </c>
      <c r="F41" s="133">
        <f t="shared" si="0"/>
        <v>0.48979946666666668</v>
      </c>
    </row>
    <row r="42" spans="1:6" ht="15.75" x14ac:dyDescent="0.2">
      <c r="A42" s="130">
        <v>40</v>
      </c>
      <c r="B42" s="131" t="s">
        <v>145</v>
      </c>
      <c r="C42" s="132">
        <v>0</v>
      </c>
      <c r="D42" s="132">
        <v>0</v>
      </c>
      <c r="E42" s="132">
        <v>1039500</v>
      </c>
      <c r="F42" s="133"/>
    </row>
    <row r="43" spans="1:6" ht="15.75" x14ac:dyDescent="0.2">
      <c r="A43" s="130">
        <v>41</v>
      </c>
      <c r="B43" s="131" t="s">
        <v>1108</v>
      </c>
      <c r="C43" s="132">
        <v>0</v>
      </c>
      <c r="D43" s="132">
        <v>0</v>
      </c>
      <c r="E43" s="132">
        <v>120000</v>
      </c>
      <c r="F43" s="133"/>
    </row>
    <row r="44" spans="1:6" ht="31.5" x14ac:dyDescent="0.2">
      <c r="A44" s="134">
        <v>42</v>
      </c>
      <c r="B44" s="135" t="s">
        <v>1109</v>
      </c>
      <c r="C44" s="136">
        <v>15000000</v>
      </c>
      <c r="D44" s="136">
        <v>15000000</v>
      </c>
      <c r="E44" s="136">
        <v>7466992</v>
      </c>
      <c r="F44" s="133">
        <f t="shared" si="0"/>
        <v>0.49779946666666669</v>
      </c>
    </row>
    <row r="45" spans="1:6" ht="63" x14ac:dyDescent="0.2">
      <c r="A45" s="130">
        <v>43</v>
      </c>
      <c r="B45" s="131" t="s">
        <v>147</v>
      </c>
      <c r="C45" s="132">
        <v>75000</v>
      </c>
      <c r="D45" s="132">
        <v>175000</v>
      </c>
      <c r="E45" s="132">
        <v>112500</v>
      </c>
      <c r="F45" s="133">
        <f t="shared" si="0"/>
        <v>0.6428571428571429</v>
      </c>
    </row>
    <row r="46" spans="1:6" ht="15.75" x14ac:dyDescent="0.2">
      <c r="A46" s="130">
        <v>44</v>
      </c>
      <c r="B46" s="131" t="s">
        <v>148</v>
      </c>
      <c r="C46" s="132">
        <v>0</v>
      </c>
      <c r="D46" s="132">
        <v>175000</v>
      </c>
      <c r="E46" s="132">
        <v>112500</v>
      </c>
      <c r="F46" s="133">
        <f t="shared" si="0"/>
        <v>0.6428571428571429</v>
      </c>
    </row>
    <row r="47" spans="1:6" ht="31.5" x14ac:dyDescent="0.2">
      <c r="A47" s="134">
        <v>46</v>
      </c>
      <c r="B47" s="135" t="s">
        <v>1110</v>
      </c>
      <c r="C47" s="136">
        <v>75000</v>
      </c>
      <c r="D47" s="136">
        <v>175000</v>
      </c>
      <c r="E47" s="136">
        <v>112500</v>
      </c>
      <c r="F47" s="133">
        <f t="shared" si="0"/>
        <v>0.6428571428571429</v>
      </c>
    </row>
    <row r="48" spans="1:6" ht="31.5" x14ac:dyDescent="0.2">
      <c r="A48" s="134">
        <v>47</v>
      </c>
      <c r="B48" s="135" t="s">
        <v>1111</v>
      </c>
      <c r="C48" s="136">
        <v>282782610</v>
      </c>
      <c r="D48" s="136">
        <v>323273767</v>
      </c>
      <c r="E48" s="136">
        <v>322237700</v>
      </c>
      <c r="F48" s="133">
        <f t="shared" si="0"/>
        <v>0.99679507864304995</v>
      </c>
    </row>
    <row r="49" spans="1:6" ht="31.5" x14ac:dyDescent="0.2">
      <c r="A49" s="130">
        <v>48</v>
      </c>
      <c r="B49" s="131" t="s">
        <v>153</v>
      </c>
      <c r="C49" s="132">
        <v>51725495</v>
      </c>
      <c r="D49" s="132">
        <v>53461441</v>
      </c>
      <c r="E49" s="132">
        <v>53461441</v>
      </c>
      <c r="F49" s="133">
        <f t="shared" si="0"/>
        <v>1</v>
      </c>
    </row>
    <row r="50" spans="1:6" s="120" customFormat="1" ht="22.5" customHeight="1" x14ac:dyDescent="0.2">
      <c r="A50" s="134">
        <v>49</v>
      </c>
      <c r="B50" s="135" t="s">
        <v>1112</v>
      </c>
      <c r="C50" s="136">
        <v>51725495</v>
      </c>
      <c r="D50" s="136">
        <v>53461441</v>
      </c>
      <c r="E50" s="136">
        <v>53461441</v>
      </c>
      <c r="F50" s="138">
        <f t="shared" si="0"/>
        <v>1</v>
      </c>
    </row>
    <row r="51" spans="1:6" ht="31.5" x14ac:dyDescent="0.2">
      <c r="A51" s="130">
        <v>50</v>
      </c>
      <c r="B51" s="131" t="s">
        <v>155</v>
      </c>
      <c r="C51" s="132">
        <v>0</v>
      </c>
      <c r="D51" s="132">
        <v>5131905</v>
      </c>
      <c r="E51" s="132">
        <v>5131905</v>
      </c>
      <c r="F51" s="133">
        <f t="shared" si="0"/>
        <v>1</v>
      </c>
    </row>
    <row r="52" spans="1:6" s="120" customFormat="1" ht="31.5" x14ac:dyDescent="0.2">
      <c r="A52" s="134">
        <v>51</v>
      </c>
      <c r="B52" s="135" t="s">
        <v>1113</v>
      </c>
      <c r="C52" s="136">
        <v>51725495</v>
      </c>
      <c r="D52" s="136">
        <v>58593346</v>
      </c>
      <c r="E52" s="136">
        <v>58593346</v>
      </c>
      <c r="F52" s="138">
        <f t="shared" si="0"/>
        <v>1</v>
      </c>
    </row>
    <row r="53" spans="1:6" ht="15.75" x14ac:dyDescent="0.2">
      <c r="A53" s="134">
        <v>52</v>
      </c>
      <c r="B53" s="135" t="s">
        <v>1114</v>
      </c>
      <c r="C53" s="136">
        <v>51725495</v>
      </c>
      <c r="D53" s="136">
        <v>58593346</v>
      </c>
      <c r="E53" s="136">
        <v>58593346</v>
      </c>
      <c r="F53" s="133">
        <f t="shared" si="0"/>
        <v>1</v>
      </c>
    </row>
    <row r="54" spans="1:6" ht="31.5" x14ac:dyDescent="0.2">
      <c r="A54" s="134">
        <v>53</v>
      </c>
      <c r="B54" s="135" t="s">
        <v>1115</v>
      </c>
      <c r="C54" s="136">
        <f>C48+C53</f>
        <v>334508105</v>
      </c>
      <c r="D54" s="136">
        <f>D48+D53</f>
        <v>381867113</v>
      </c>
      <c r="E54" s="136">
        <f>E48+E53</f>
        <v>380831046</v>
      </c>
      <c r="F54" s="133">
        <f>E54/D54</f>
        <v>0.99728683889047021</v>
      </c>
    </row>
  </sheetData>
  <mergeCells count="1">
    <mergeCell ref="A1:F1"/>
  </mergeCells>
  <pageMargins left="0.74803149606299213" right="0.74803149606299213" top="1.1417322834645669" bottom="0.98425196850393704" header="0.51181102362204722" footer="0.51181102362204722"/>
  <pageSetup orientation="portrait" r:id="rId1"/>
  <headerFooter alignWithMargins="0">
    <oddHeader>&amp;C&amp;"Arial CE,Félkövér"
Mátraszentimre Községi Önkormányzat 2019. évi zárszámadása
&amp;R&amp;"Times New Roman,Félkövér"3. melléklet a  5/2020. (VII.6.) sz. Önkormányzati rendelethez</oddHeader>
    <oddFooter>&amp;C&amp;"Times New Roman,Félkövér"&amp;P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20"/>
  <sheetViews>
    <sheetView tabSelected="1" view="pageLayout" zoomScaleNormal="100" workbookViewId="0">
      <selection activeCell="I1" sqref="I1"/>
    </sheetView>
  </sheetViews>
  <sheetFormatPr defaultRowHeight="12.75" x14ac:dyDescent="0.2"/>
  <cols>
    <col min="1" max="1" width="4.140625" bestFit="1" customWidth="1"/>
    <col min="2" max="2" width="36.7109375" customWidth="1"/>
    <col min="3" max="3" width="12.42578125" bestFit="1" customWidth="1"/>
    <col min="4" max="4" width="11.28515625" bestFit="1" customWidth="1"/>
    <col min="5" max="5" width="9.42578125" customWidth="1"/>
    <col min="6" max="6" width="11.140625" bestFit="1" customWidth="1"/>
    <col min="7" max="7" width="10" bestFit="1" customWidth="1"/>
    <col min="8" max="8" width="11.140625" bestFit="1" customWidth="1"/>
    <col min="9" max="9" width="10.42578125" customWidth="1"/>
    <col min="10" max="10" width="9.7109375" customWidth="1"/>
    <col min="11" max="11" width="10" bestFit="1" customWidth="1"/>
    <col min="12" max="12" width="11.140625" bestFit="1" customWidth="1"/>
    <col min="13" max="13" width="11.28515625" bestFit="1" customWidth="1"/>
    <col min="14" max="14" width="10.5703125" customWidth="1"/>
    <col min="15" max="15" width="10" bestFit="1" customWidth="1"/>
    <col min="16" max="16" width="10.140625" customWidth="1"/>
    <col min="17" max="17" width="10.140625" bestFit="1" customWidth="1"/>
    <col min="18" max="19" width="11.28515625" bestFit="1" customWidth="1"/>
    <col min="20" max="21" width="10.140625" bestFit="1" customWidth="1"/>
    <col min="22" max="22" width="9.7109375" bestFit="1" customWidth="1"/>
    <col min="23" max="24" width="10.140625" bestFit="1" customWidth="1"/>
    <col min="25" max="25" width="10.140625" customWidth="1"/>
    <col min="26" max="26" width="10.28515625" bestFit="1" customWidth="1"/>
    <col min="27" max="28" width="10" bestFit="1" customWidth="1"/>
    <col min="29" max="29" width="10.42578125" bestFit="1" customWidth="1"/>
    <col min="30" max="30" width="11.42578125" bestFit="1" customWidth="1"/>
    <col min="31" max="31" width="10" bestFit="1" customWidth="1"/>
    <col min="32" max="32" width="10.85546875" bestFit="1" customWidth="1"/>
    <col min="33" max="33" width="10.140625" bestFit="1" customWidth="1"/>
    <col min="34" max="34" width="11.28515625" bestFit="1" customWidth="1"/>
  </cols>
  <sheetData>
    <row r="1" spans="1:34" s="120" customFormat="1" ht="127.5" customHeight="1" x14ac:dyDescent="0.2">
      <c r="A1" s="129"/>
      <c r="B1" s="129" t="s">
        <v>10</v>
      </c>
      <c r="C1" s="129" t="s">
        <v>156</v>
      </c>
      <c r="D1" s="129" t="s">
        <v>1045</v>
      </c>
      <c r="E1" s="129" t="s">
        <v>1046</v>
      </c>
      <c r="F1" s="129" t="s">
        <v>1047</v>
      </c>
      <c r="G1" s="129" t="s">
        <v>1048</v>
      </c>
      <c r="H1" s="129" t="s">
        <v>1049</v>
      </c>
      <c r="I1" s="129" t="s">
        <v>1050</v>
      </c>
      <c r="J1" s="129" t="s">
        <v>1051</v>
      </c>
      <c r="K1" s="129" t="s">
        <v>1052</v>
      </c>
      <c r="L1" s="129" t="s">
        <v>1053</v>
      </c>
      <c r="M1" s="129" t="s">
        <v>166</v>
      </c>
      <c r="N1" s="129" t="s">
        <v>1054</v>
      </c>
      <c r="O1" s="129" t="s">
        <v>1055</v>
      </c>
      <c r="P1" s="129" t="s">
        <v>1056</v>
      </c>
      <c r="Q1" s="129" t="s">
        <v>1057</v>
      </c>
      <c r="R1" s="129" t="s">
        <v>1058</v>
      </c>
      <c r="S1" s="129" t="s">
        <v>172</v>
      </c>
      <c r="T1" s="129" t="s">
        <v>173</v>
      </c>
      <c r="U1" s="129" t="s">
        <v>174</v>
      </c>
      <c r="V1" s="129" t="s">
        <v>1059</v>
      </c>
      <c r="W1" s="129" t="s">
        <v>1060</v>
      </c>
      <c r="X1" s="129" t="s">
        <v>1061</v>
      </c>
      <c r="Y1" s="129" t="s">
        <v>1062</v>
      </c>
      <c r="Z1" s="129" t="s">
        <v>1063</v>
      </c>
      <c r="AA1" s="129" t="s">
        <v>1064</v>
      </c>
      <c r="AB1" s="129" t="s">
        <v>1065</v>
      </c>
      <c r="AC1" s="129" t="s">
        <v>1066</v>
      </c>
      <c r="AD1" s="129" t="s">
        <v>181</v>
      </c>
      <c r="AE1" s="129" t="s">
        <v>1067</v>
      </c>
      <c r="AF1" s="129" t="s">
        <v>1068</v>
      </c>
      <c r="AG1" s="129" t="s">
        <v>1069</v>
      </c>
      <c r="AH1" s="129" t="s">
        <v>1070</v>
      </c>
    </row>
    <row r="2" spans="1:34" ht="15.75" x14ac:dyDescent="0.2">
      <c r="A2" s="123">
        <v>1</v>
      </c>
      <c r="B2" s="124" t="s">
        <v>1080</v>
      </c>
      <c r="C2" s="125">
        <v>50725200</v>
      </c>
      <c r="D2" s="125">
        <v>489465</v>
      </c>
      <c r="E2" s="125">
        <v>0</v>
      </c>
      <c r="F2" s="125">
        <v>0</v>
      </c>
      <c r="G2" s="125">
        <v>0</v>
      </c>
      <c r="H2" s="125">
        <v>0</v>
      </c>
      <c r="I2" s="125">
        <v>666757</v>
      </c>
      <c r="J2" s="125">
        <v>0</v>
      </c>
      <c r="K2" s="125">
        <v>0</v>
      </c>
      <c r="L2" s="125">
        <v>0</v>
      </c>
      <c r="M2" s="125">
        <v>5227663</v>
      </c>
      <c r="N2" s="125">
        <v>0</v>
      </c>
      <c r="O2" s="125">
        <v>0</v>
      </c>
      <c r="P2" s="125">
        <v>0</v>
      </c>
      <c r="Q2" s="125">
        <v>0</v>
      </c>
      <c r="R2" s="125">
        <v>16384426</v>
      </c>
      <c r="S2" s="125">
        <v>12861233</v>
      </c>
      <c r="T2" s="125">
        <v>0</v>
      </c>
      <c r="U2" s="125">
        <v>0</v>
      </c>
      <c r="V2" s="125">
        <v>0</v>
      </c>
      <c r="W2" s="125">
        <v>0</v>
      </c>
      <c r="X2" s="125">
        <v>2581946</v>
      </c>
      <c r="Y2" s="125">
        <v>0</v>
      </c>
      <c r="Z2" s="125">
        <v>0</v>
      </c>
      <c r="AA2" s="125">
        <v>0</v>
      </c>
      <c r="AB2" s="125">
        <v>0</v>
      </c>
      <c r="AC2" s="125">
        <v>0</v>
      </c>
      <c r="AD2" s="125">
        <v>6617802</v>
      </c>
      <c r="AE2" s="125">
        <v>2922931</v>
      </c>
      <c r="AF2" s="125">
        <v>2972977</v>
      </c>
      <c r="AG2" s="125">
        <v>0</v>
      </c>
      <c r="AH2" s="125">
        <v>0</v>
      </c>
    </row>
    <row r="3" spans="1:34" ht="15.75" x14ac:dyDescent="0.2">
      <c r="A3" s="123">
        <v>2</v>
      </c>
      <c r="B3" s="124" t="s">
        <v>1071</v>
      </c>
      <c r="C3" s="125">
        <v>15612006</v>
      </c>
      <c r="D3" s="125">
        <v>12487006</v>
      </c>
      <c r="E3" s="125">
        <v>0</v>
      </c>
      <c r="F3" s="125">
        <v>0</v>
      </c>
      <c r="G3" s="125">
        <v>0</v>
      </c>
      <c r="H3" s="125">
        <v>0</v>
      </c>
      <c r="I3" s="125">
        <v>0</v>
      </c>
      <c r="J3" s="125">
        <v>0</v>
      </c>
      <c r="K3" s="125">
        <v>0</v>
      </c>
      <c r="L3" s="125">
        <v>0</v>
      </c>
      <c r="M3" s="125">
        <v>0</v>
      </c>
      <c r="N3" s="125">
        <v>0</v>
      </c>
      <c r="O3" s="125">
        <v>0</v>
      </c>
      <c r="P3" s="125">
        <v>0</v>
      </c>
      <c r="Q3" s="125">
        <v>0</v>
      </c>
      <c r="R3" s="125">
        <v>835000</v>
      </c>
      <c r="S3" s="125">
        <v>0</v>
      </c>
      <c r="T3" s="125">
        <v>0</v>
      </c>
      <c r="U3" s="125">
        <v>0</v>
      </c>
      <c r="V3" s="125">
        <v>0</v>
      </c>
      <c r="W3" s="125">
        <v>1010000</v>
      </c>
      <c r="X3" s="125">
        <v>1280000</v>
      </c>
      <c r="Y3" s="125">
        <v>0</v>
      </c>
      <c r="Z3" s="125">
        <v>0</v>
      </c>
      <c r="AA3" s="125">
        <v>0</v>
      </c>
      <c r="AB3" s="125">
        <v>0</v>
      </c>
      <c r="AC3" s="125">
        <v>0</v>
      </c>
      <c r="AD3" s="125">
        <v>0</v>
      </c>
      <c r="AE3" s="125">
        <v>0</v>
      </c>
      <c r="AF3" s="125">
        <v>0</v>
      </c>
      <c r="AG3" s="125">
        <v>0</v>
      </c>
      <c r="AH3" s="125">
        <v>0</v>
      </c>
    </row>
    <row r="4" spans="1:34" ht="15.75" x14ac:dyDescent="0.2">
      <c r="A4" s="123">
        <v>3</v>
      </c>
      <c r="B4" s="126" t="s">
        <v>1081</v>
      </c>
      <c r="C4" s="127">
        <v>66337206</v>
      </c>
      <c r="D4" s="127">
        <v>12976471</v>
      </c>
      <c r="E4" s="127">
        <v>0</v>
      </c>
      <c r="F4" s="127">
        <v>0</v>
      </c>
      <c r="G4" s="127">
        <v>0</v>
      </c>
      <c r="H4" s="127">
        <v>0</v>
      </c>
      <c r="I4" s="127">
        <v>666757</v>
      </c>
      <c r="J4" s="127">
        <v>0</v>
      </c>
      <c r="K4" s="127">
        <v>0</v>
      </c>
      <c r="L4" s="127">
        <v>0</v>
      </c>
      <c r="M4" s="127">
        <v>5227663</v>
      </c>
      <c r="N4" s="127">
        <v>0</v>
      </c>
      <c r="O4" s="127">
        <v>0</v>
      </c>
      <c r="P4" s="127">
        <v>0</v>
      </c>
      <c r="Q4" s="127">
        <v>0</v>
      </c>
      <c r="R4" s="127">
        <v>17219426</v>
      </c>
      <c r="S4" s="127">
        <v>12861233</v>
      </c>
      <c r="T4" s="127">
        <v>0</v>
      </c>
      <c r="U4" s="127">
        <v>0</v>
      </c>
      <c r="V4" s="127">
        <v>0</v>
      </c>
      <c r="W4" s="127">
        <v>1010000</v>
      </c>
      <c r="X4" s="127">
        <v>3861946</v>
      </c>
      <c r="Y4" s="127">
        <v>0</v>
      </c>
      <c r="Z4" s="127">
        <v>0</v>
      </c>
      <c r="AA4" s="127">
        <v>0</v>
      </c>
      <c r="AB4" s="127">
        <v>0</v>
      </c>
      <c r="AC4" s="127">
        <v>0</v>
      </c>
      <c r="AD4" s="127">
        <v>6617802</v>
      </c>
      <c r="AE4" s="127">
        <v>2922931</v>
      </c>
      <c r="AF4" s="127">
        <v>2972977</v>
      </c>
      <c r="AG4" s="127">
        <v>0</v>
      </c>
      <c r="AH4" s="127">
        <v>0</v>
      </c>
    </row>
    <row r="5" spans="1:34" ht="18" customHeight="1" x14ac:dyDescent="0.2">
      <c r="A5" s="123">
        <v>4</v>
      </c>
      <c r="B5" s="126" t="s">
        <v>1082</v>
      </c>
      <c r="C5" s="127">
        <v>12561638</v>
      </c>
      <c r="D5" s="127">
        <v>2403445</v>
      </c>
      <c r="E5" s="127">
        <v>0</v>
      </c>
      <c r="F5" s="127">
        <v>0</v>
      </c>
      <c r="G5" s="127">
        <v>0</v>
      </c>
      <c r="H5" s="127">
        <v>0</v>
      </c>
      <c r="I5" s="127">
        <v>80674</v>
      </c>
      <c r="J5" s="127">
        <v>0</v>
      </c>
      <c r="K5" s="127">
        <v>0</v>
      </c>
      <c r="L5" s="127">
        <v>0</v>
      </c>
      <c r="M5" s="127">
        <v>1021232</v>
      </c>
      <c r="N5" s="127">
        <v>0</v>
      </c>
      <c r="O5" s="127">
        <v>0</v>
      </c>
      <c r="P5" s="127">
        <v>0</v>
      </c>
      <c r="Q5" s="127">
        <v>0</v>
      </c>
      <c r="R5" s="127">
        <v>3245921</v>
      </c>
      <c r="S5" s="127">
        <v>2554946</v>
      </c>
      <c r="T5" s="127">
        <v>0</v>
      </c>
      <c r="U5" s="127">
        <v>0</v>
      </c>
      <c r="V5" s="127">
        <v>0</v>
      </c>
      <c r="W5" s="127">
        <v>169611</v>
      </c>
      <c r="X5" s="127">
        <v>650790</v>
      </c>
      <c r="Y5" s="127">
        <v>0</v>
      </c>
      <c r="Z5" s="127">
        <v>0</v>
      </c>
      <c r="AA5" s="127">
        <v>0</v>
      </c>
      <c r="AB5" s="127">
        <v>0</v>
      </c>
      <c r="AC5" s="127">
        <v>0</v>
      </c>
      <c r="AD5" s="127">
        <v>1283834</v>
      </c>
      <c r="AE5" s="127">
        <v>568663</v>
      </c>
      <c r="AF5" s="127">
        <v>582522</v>
      </c>
      <c r="AG5" s="127">
        <v>0</v>
      </c>
      <c r="AH5" s="127">
        <v>0</v>
      </c>
    </row>
    <row r="6" spans="1:34" ht="15.75" x14ac:dyDescent="0.2">
      <c r="A6" s="123">
        <v>5</v>
      </c>
      <c r="B6" s="124" t="s">
        <v>1072</v>
      </c>
      <c r="C6" s="125">
        <v>23233747</v>
      </c>
      <c r="D6" s="125">
        <v>1091830</v>
      </c>
      <c r="E6" s="125">
        <v>5803</v>
      </c>
      <c r="F6" s="125">
        <v>80356</v>
      </c>
      <c r="G6" s="125">
        <v>0</v>
      </c>
      <c r="H6" s="125">
        <v>0</v>
      </c>
      <c r="I6" s="125">
        <v>0</v>
      </c>
      <c r="J6" s="125">
        <v>0</v>
      </c>
      <c r="K6" s="125">
        <v>1530353</v>
      </c>
      <c r="L6" s="125">
        <v>296658</v>
      </c>
      <c r="M6" s="125">
        <v>5398923</v>
      </c>
      <c r="N6" s="125">
        <v>24679</v>
      </c>
      <c r="O6" s="125">
        <v>338229</v>
      </c>
      <c r="P6" s="125">
        <v>0</v>
      </c>
      <c r="Q6" s="125">
        <v>194210</v>
      </c>
      <c r="R6" s="125">
        <v>5852863</v>
      </c>
      <c r="S6" s="125">
        <v>1292070</v>
      </c>
      <c r="T6" s="125">
        <v>0</v>
      </c>
      <c r="U6" s="125">
        <v>0</v>
      </c>
      <c r="V6" s="125">
        <v>0</v>
      </c>
      <c r="W6" s="125">
        <v>9858</v>
      </c>
      <c r="X6" s="125">
        <v>50962</v>
      </c>
      <c r="Y6" s="125">
        <v>1417</v>
      </c>
      <c r="Z6" s="125">
        <v>62024</v>
      </c>
      <c r="AA6" s="125">
        <v>18414</v>
      </c>
      <c r="AB6" s="125">
        <v>0</v>
      </c>
      <c r="AC6" s="125">
        <v>0</v>
      </c>
      <c r="AD6" s="125">
        <v>4728648</v>
      </c>
      <c r="AE6" s="125">
        <v>0</v>
      </c>
      <c r="AF6" s="125">
        <v>923628</v>
      </c>
      <c r="AG6" s="125">
        <v>1332822</v>
      </c>
      <c r="AH6" s="125">
        <v>0</v>
      </c>
    </row>
    <row r="7" spans="1:34" ht="15.75" x14ac:dyDescent="0.2">
      <c r="A7" s="123">
        <v>6</v>
      </c>
      <c r="B7" s="124" t="s">
        <v>1073</v>
      </c>
      <c r="C7" s="125">
        <v>1629789</v>
      </c>
      <c r="D7" s="125">
        <v>943701</v>
      </c>
      <c r="E7" s="125">
        <v>0</v>
      </c>
      <c r="F7" s="125">
        <v>0</v>
      </c>
      <c r="G7" s="125">
        <v>0</v>
      </c>
      <c r="H7" s="125">
        <v>0</v>
      </c>
      <c r="I7" s="125">
        <v>0</v>
      </c>
      <c r="J7" s="125">
        <v>0</v>
      </c>
      <c r="K7" s="125">
        <v>0</v>
      </c>
      <c r="L7" s="125">
        <v>36000</v>
      </c>
      <c r="M7" s="125">
        <v>62936</v>
      </c>
      <c r="N7" s="125">
        <v>0</v>
      </c>
      <c r="O7" s="125">
        <v>0</v>
      </c>
      <c r="P7" s="125">
        <v>0</v>
      </c>
      <c r="Q7" s="125">
        <v>0</v>
      </c>
      <c r="R7" s="125">
        <v>17214</v>
      </c>
      <c r="S7" s="125">
        <v>315090</v>
      </c>
      <c r="T7" s="125">
        <v>71661</v>
      </c>
      <c r="U7" s="125">
        <v>0</v>
      </c>
      <c r="V7" s="125">
        <v>21335</v>
      </c>
      <c r="W7" s="125">
        <v>61545</v>
      </c>
      <c r="X7" s="125">
        <v>0</v>
      </c>
      <c r="Y7" s="125">
        <v>0</v>
      </c>
      <c r="Z7" s="125">
        <v>0</v>
      </c>
      <c r="AA7" s="125">
        <v>0</v>
      </c>
      <c r="AB7" s="125">
        <v>0</v>
      </c>
      <c r="AC7" s="125">
        <v>0</v>
      </c>
      <c r="AD7" s="125">
        <v>55809</v>
      </c>
      <c r="AE7" s="125">
        <v>0</v>
      </c>
      <c r="AF7" s="125">
        <v>44498</v>
      </c>
      <c r="AG7" s="125">
        <v>0</v>
      </c>
      <c r="AH7" s="125">
        <v>0</v>
      </c>
    </row>
    <row r="8" spans="1:34" ht="15.75" x14ac:dyDescent="0.2">
      <c r="A8" s="123">
        <v>7</v>
      </c>
      <c r="B8" s="124" t="s">
        <v>1074</v>
      </c>
      <c r="C8" s="125">
        <v>58051867</v>
      </c>
      <c r="D8" s="125">
        <v>5536840</v>
      </c>
      <c r="E8" s="125">
        <v>234112</v>
      </c>
      <c r="F8" s="125">
        <v>1762234</v>
      </c>
      <c r="G8" s="125">
        <v>0</v>
      </c>
      <c r="H8" s="125">
        <v>0</v>
      </c>
      <c r="I8" s="125">
        <v>0</v>
      </c>
      <c r="J8" s="125">
        <v>319035</v>
      </c>
      <c r="K8" s="125">
        <v>4577814</v>
      </c>
      <c r="L8" s="125">
        <v>8308066</v>
      </c>
      <c r="M8" s="125">
        <v>93376</v>
      </c>
      <c r="N8" s="125">
        <v>738504</v>
      </c>
      <c r="O8" s="125">
        <v>2878638</v>
      </c>
      <c r="P8" s="125">
        <v>5172714</v>
      </c>
      <c r="Q8" s="125">
        <v>4321500</v>
      </c>
      <c r="R8" s="125">
        <v>5644693</v>
      </c>
      <c r="S8" s="125">
        <v>3101237</v>
      </c>
      <c r="T8" s="125">
        <v>8885850</v>
      </c>
      <c r="U8" s="125">
        <v>1160000</v>
      </c>
      <c r="V8" s="125">
        <v>0</v>
      </c>
      <c r="W8" s="125">
        <v>8583</v>
      </c>
      <c r="X8" s="125">
        <v>5000</v>
      </c>
      <c r="Y8" s="125">
        <v>1020000</v>
      </c>
      <c r="Z8" s="125">
        <v>2700406</v>
      </c>
      <c r="AA8" s="125">
        <v>0</v>
      </c>
      <c r="AB8" s="125">
        <v>0</v>
      </c>
      <c r="AC8" s="125">
        <v>0</v>
      </c>
      <c r="AD8" s="125">
        <v>83938</v>
      </c>
      <c r="AE8" s="125">
        <v>5000</v>
      </c>
      <c r="AF8" s="125">
        <v>1494327</v>
      </c>
      <c r="AG8" s="125">
        <v>0</v>
      </c>
      <c r="AH8" s="125">
        <v>0</v>
      </c>
    </row>
    <row r="9" spans="1:34" ht="31.5" x14ac:dyDescent="0.2">
      <c r="A9" s="123">
        <v>8</v>
      </c>
      <c r="B9" s="124" t="s">
        <v>1075</v>
      </c>
      <c r="C9" s="125">
        <v>1804922</v>
      </c>
      <c r="D9" s="125">
        <v>231100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1352480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25">
        <v>204535</v>
      </c>
      <c r="T9" s="125">
        <v>16807</v>
      </c>
      <c r="U9" s="125">
        <v>0</v>
      </c>
      <c r="V9" s="125">
        <v>0</v>
      </c>
      <c r="W9" s="125">
        <v>0</v>
      </c>
      <c r="X9" s="125">
        <v>0</v>
      </c>
      <c r="Y9" s="125">
        <v>0</v>
      </c>
      <c r="Z9" s="125">
        <v>0</v>
      </c>
      <c r="AA9" s="125">
        <v>0</v>
      </c>
      <c r="AB9" s="125">
        <v>0</v>
      </c>
      <c r="AC9" s="125">
        <v>0</v>
      </c>
      <c r="AD9" s="125">
        <v>0</v>
      </c>
      <c r="AE9" s="125">
        <v>0</v>
      </c>
      <c r="AF9" s="125">
        <v>0</v>
      </c>
      <c r="AG9" s="125">
        <v>0</v>
      </c>
      <c r="AH9" s="125">
        <v>0</v>
      </c>
    </row>
    <row r="10" spans="1:34" ht="17.25" customHeight="1" x14ac:dyDescent="0.2">
      <c r="A10" s="123">
        <v>9</v>
      </c>
      <c r="B10" s="124" t="s">
        <v>1083</v>
      </c>
      <c r="C10" s="125">
        <v>22558059</v>
      </c>
      <c r="D10" s="125">
        <v>7429555</v>
      </c>
      <c r="E10" s="125">
        <v>19409</v>
      </c>
      <c r="F10" s="125">
        <v>743782</v>
      </c>
      <c r="G10" s="125">
        <v>0</v>
      </c>
      <c r="H10" s="125">
        <v>0</v>
      </c>
      <c r="I10" s="125">
        <v>0</v>
      </c>
      <c r="J10" s="125">
        <v>62127</v>
      </c>
      <c r="K10" s="125">
        <v>1649206</v>
      </c>
      <c r="L10" s="125">
        <v>2060966</v>
      </c>
      <c r="M10" s="125">
        <v>1094992</v>
      </c>
      <c r="N10" s="125">
        <v>213334</v>
      </c>
      <c r="O10" s="125">
        <v>927174</v>
      </c>
      <c r="P10" s="125">
        <v>1331940</v>
      </c>
      <c r="Q10" s="125">
        <v>1219243</v>
      </c>
      <c r="R10" s="125">
        <v>2769832</v>
      </c>
      <c r="S10" s="125">
        <v>529209</v>
      </c>
      <c r="T10" s="125">
        <v>23410</v>
      </c>
      <c r="U10" s="125">
        <v>0</v>
      </c>
      <c r="V10" s="125">
        <v>5760</v>
      </c>
      <c r="W10" s="125">
        <v>21596</v>
      </c>
      <c r="X10" s="125">
        <v>5738</v>
      </c>
      <c r="Y10" s="125">
        <v>178583</v>
      </c>
      <c r="Z10" s="125">
        <v>347617</v>
      </c>
      <c r="AA10" s="125">
        <v>22557</v>
      </c>
      <c r="AB10" s="125">
        <v>0</v>
      </c>
      <c r="AC10" s="125">
        <v>0</v>
      </c>
      <c r="AD10" s="125">
        <v>964986</v>
      </c>
      <c r="AE10" s="125">
        <v>0</v>
      </c>
      <c r="AF10" s="125">
        <v>577182</v>
      </c>
      <c r="AG10" s="125">
        <v>359861</v>
      </c>
      <c r="AH10" s="125">
        <v>0</v>
      </c>
    </row>
    <row r="11" spans="1:34" ht="15.75" x14ac:dyDescent="0.2">
      <c r="A11" s="123">
        <v>10</v>
      </c>
      <c r="B11" s="126" t="s">
        <v>1085</v>
      </c>
      <c r="C11" s="127">
        <v>107278384</v>
      </c>
      <c r="D11" s="127">
        <v>15233026</v>
      </c>
      <c r="E11" s="127">
        <v>259324</v>
      </c>
      <c r="F11" s="127">
        <v>2586372</v>
      </c>
      <c r="G11" s="127">
        <v>0</v>
      </c>
      <c r="H11" s="127">
        <v>0</v>
      </c>
      <c r="I11" s="127">
        <v>0</v>
      </c>
      <c r="J11" s="127">
        <v>381162</v>
      </c>
      <c r="K11" s="127">
        <v>7757373</v>
      </c>
      <c r="L11" s="127">
        <v>12054170</v>
      </c>
      <c r="M11" s="127">
        <v>6650227</v>
      </c>
      <c r="N11" s="127">
        <v>976517</v>
      </c>
      <c r="O11" s="127">
        <v>4144041</v>
      </c>
      <c r="P11" s="127">
        <v>6504654</v>
      </c>
      <c r="Q11" s="127">
        <v>5734953</v>
      </c>
      <c r="R11" s="127">
        <v>14284602</v>
      </c>
      <c r="S11" s="127">
        <v>5442141</v>
      </c>
      <c r="T11" s="127">
        <v>8997728</v>
      </c>
      <c r="U11" s="127">
        <v>1160000</v>
      </c>
      <c r="V11" s="127">
        <v>27095</v>
      </c>
      <c r="W11" s="127">
        <v>101582</v>
      </c>
      <c r="X11" s="127">
        <v>61700</v>
      </c>
      <c r="Y11" s="127">
        <v>1200000</v>
      </c>
      <c r="Z11" s="127">
        <v>3110047</v>
      </c>
      <c r="AA11" s="127">
        <v>40971</v>
      </c>
      <c r="AB11" s="127">
        <v>0</v>
      </c>
      <c r="AC11" s="127">
        <v>0</v>
      </c>
      <c r="AD11" s="127">
        <v>5833381</v>
      </c>
      <c r="AE11" s="127">
        <v>5000</v>
      </c>
      <c r="AF11" s="127">
        <v>3039635</v>
      </c>
      <c r="AG11" s="127">
        <v>1692683</v>
      </c>
      <c r="AH11" s="127">
        <v>0</v>
      </c>
    </row>
    <row r="12" spans="1:34" ht="15.75" x14ac:dyDescent="0.2">
      <c r="A12" s="123">
        <v>11</v>
      </c>
      <c r="B12" s="126" t="s">
        <v>1076</v>
      </c>
      <c r="C12" s="127">
        <v>1283120</v>
      </c>
      <c r="D12" s="127">
        <v>0</v>
      </c>
      <c r="E12" s="127">
        <v>0</v>
      </c>
      <c r="F12" s="127">
        <v>0</v>
      </c>
      <c r="G12" s="127">
        <v>0</v>
      </c>
      <c r="H12" s="127">
        <v>0</v>
      </c>
      <c r="I12" s="127">
        <v>0</v>
      </c>
      <c r="J12" s="127">
        <v>0</v>
      </c>
      <c r="K12" s="127">
        <v>0</v>
      </c>
      <c r="L12" s="127">
        <v>0</v>
      </c>
      <c r="M12" s="127">
        <v>0</v>
      </c>
      <c r="N12" s="127">
        <v>0</v>
      </c>
      <c r="O12" s="127">
        <v>0</v>
      </c>
      <c r="P12" s="127">
        <v>0</v>
      </c>
      <c r="Q12" s="127">
        <v>0</v>
      </c>
      <c r="R12" s="127">
        <v>0</v>
      </c>
      <c r="S12" s="127">
        <v>0</v>
      </c>
      <c r="T12" s="127">
        <v>0</v>
      </c>
      <c r="U12" s="127">
        <v>0</v>
      </c>
      <c r="V12" s="127">
        <v>0</v>
      </c>
      <c r="W12" s="127">
        <v>0</v>
      </c>
      <c r="X12" s="127">
        <v>0</v>
      </c>
      <c r="Y12" s="127">
        <v>0</v>
      </c>
      <c r="Z12" s="127">
        <v>0</v>
      </c>
      <c r="AA12" s="127">
        <v>0</v>
      </c>
      <c r="AB12" s="127">
        <v>0</v>
      </c>
      <c r="AC12" s="127">
        <v>561000</v>
      </c>
      <c r="AD12" s="127">
        <v>0</v>
      </c>
      <c r="AE12" s="127">
        <v>0</v>
      </c>
      <c r="AF12" s="127">
        <v>0</v>
      </c>
      <c r="AG12" s="127">
        <v>722120</v>
      </c>
      <c r="AH12" s="127">
        <v>0</v>
      </c>
    </row>
    <row r="13" spans="1:34" ht="15.75" x14ac:dyDescent="0.2">
      <c r="A13" s="123">
        <v>12</v>
      </c>
      <c r="B13" s="126" t="s">
        <v>1077</v>
      </c>
      <c r="C13" s="127">
        <v>48746568</v>
      </c>
      <c r="D13" s="127">
        <v>0</v>
      </c>
      <c r="E13" s="127">
        <v>0</v>
      </c>
      <c r="F13" s="127">
        <v>0</v>
      </c>
      <c r="G13" s="127">
        <v>342002</v>
      </c>
      <c r="H13" s="127">
        <v>47154566</v>
      </c>
      <c r="I13" s="127">
        <v>0</v>
      </c>
      <c r="J13" s="127">
        <v>0</v>
      </c>
      <c r="K13" s="127">
        <v>0</v>
      </c>
      <c r="L13" s="127">
        <v>0</v>
      </c>
      <c r="M13" s="127">
        <v>0</v>
      </c>
      <c r="N13" s="127">
        <v>0</v>
      </c>
      <c r="O13" s="127">
        <v>0</v>
      </c>
      <c r="P13" s="127">
        <v>0</v>
      </c>
      <c r="Q13" s="127">
        <v>0</v>
      </c>
      <c r="R13" s="127">
        <v>0</v>
      </c>
      <c r="S13" s="127">
        <v>0</v>
      </c>
      <c r="T13" s="127">
        <v>0</v>
      </c>
      <c r="U13" s="127">
        <v>0</v>
      </c>
      <c r="V13" s="127">
        <v>0</v>
      </c>
      <c r="W13" s="127">
        <v>0</v>
      </c>
      <c r="X13" s="127">
        <v>0</v>
      </c>
      <c r="Y13" s="127">
        <v>0</v>
      </c>
      <c r="Z13" s="127">
        <v>0</v>
      </c>
      <c r="AA13" s="127">
        <v>1150000</v>
      </c>
      <c r="AB13" s="127">
        <v>0</v>
      </c>
      <c r="AC13" s="127">
        <v>0</v>
      </c>
      <c r="AD13" s="127">
        <v>0</v>
      </c>
      <c r="AE13" s="127">
        <v>0</v>
      </c>
      <c r="AF13" s="127">
        <v>0</v>
      </c>
      <c r="AG13" s="127">
        <v>100000</v>
      </c>
      <c r="AH13" s="127">
        <v>0</v>
      </c>
    </row>
    <row r="14" spans="1:34" ht="15.75" x14ac:dyDescent="0.2">
      <c r="A14" s="123">
        <v>13</v>
      </c>
      <c r="B14" s="126" t="s">
        <v>1078</v>
      </c>
      <c r="C14" s="127">
        <v>26513331</v>
      </c>
      <c r="D14" s="127">
        <v>1937566</v>
      </c>
      <c r="E14" s="127">
        <v>0</v>
      </c>
      <c r="F14" s="127">
        <v>21490764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7">
        <v>0</v>
      </c>
      <c r="N14" s="127">
        <v>0</v>
      </c>
      <c r="O14" s="127">
        <v>600000</v>
      </c>
      <c r="P14" s="127">
        <v>0</v>
      </c>
      <c r="Q14" s="127">
        <v>0</v>
      </c>
      <c r="R14" s="127">
        <v>2191991</v>
      </c>
      <c r="S14" s="127">
        <v>293010</v>
      </c>
      <c r="T14" s="127">
        <v>0</v>
      </c>
      <c r="U14" s="127">
        <v>0</v>
      </c>
      <c r="V14" s="127">
        <v>0</v>
      </c>
      <c r="W14" s="127">
        <v>0</v>
      </c>
      <c r="X14" s="127">
        <v>0</v>
      </c>
      <c r="Y14" s="127">
        <v>0</v>
      </c>
      <c r="Z14" s="127">
        <v>0</v>
      </c>
      <c r="AA14" s="127">
        <v>0</v>
      </c>
      <c r="AB14" s="127">
        <v>0</v>
      </c>
      <c r="AC14" s="127">
        <v>0</v>
      </c>
      <c r="AD14" s="127">
        <v>0</v>
      </c>
      <c r="AE14" s="127">
        <v>0</v>
      </c>
      <c r="AF14" s="127">
        <v>0</v>
      </c>
      <c r="AG14" s="127">
        <v>0</v>
      </c>
      <c r="AH14" s="127">
        <v>0</v>
      </c>
    </row>
    <row r="15" spans="1:34" ht="15.75" x14ac:dyDescent="0.2">
      <c r="A15" s="123">
        <v>14</v>
      </c>
      <c r="B15" s="126" t="s">
        <v>1079</v>
      </c>
      <c r="C15" s="127">
        <v>32785971</v>
      </c>
      <c r="D15" s="127">
        <v>0</v>
      </c>
      <c r="E15" s="127">
        <v>0</v>
      </c>
      <c r="F15" s="127">
        <v>28320018</v>
      </c>
      <c r="G15" s="127">
        <v>0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  <c r="M15" s="127">
        <v>0</v>
      </c>
      <c r="N15" s="127">
        <v>0</v>
      </c>
      <c r="O15" s="127">
        <v>0</v>
      </c>
      <c r="P15" s="127">
        <v>0</v>
      </c>
      <c r="Q15" s="127">
        <v>0</v>
      </c>
      <c r="R15" s="127">
        <v>2652017</v>
      </c>
      <c r="S15" s="127">
        <v>1813936</v>
      </c>
      <c r="T15" s="127">
        <v>0</v>
      </c>
      <c r="U15" s="127">
        <v>0</v>
      </c>
      <c r="V15" s="127">
        <v>0</v>
      </c>
      <c r="W15" s="127">
        <v>0</v>
      </c>
      <c r="X15" s="127">
        <v>0</v>
      </c>
      <c r="Y15" s="127">
        <v>0</v>
      </c>
      <c r="Z15" s="127">
        <v>0</v>
      </c>
      <c r="AA15" s="127">
        <v>0</v>
      </c>
      <c r="AB15" s="127">
        <v>0</v>
      </c>
      <c r="AC15" s="127">
        <v>0</v>
      </c>
      <c r="AD15" s="127">
        <v>0</v>
      </c>
      <c r="AE15" s="127">
        <v>0</v>
      </c>
      <c r="AF15" s="127">
        <v>0</v>
      </c>
      <c r="AG15" s="127">
        <v>0</v>
      </c>
      <c r="AH15" s="127">
        <v>0</v>
      </c>
    </row>
    <row r="16" spans="1:34" ht="15.75" x14ac:dyDescent="0.2">
      <c r="A16" s="123">
        <v>15</v>
      </c>
      <c r="B16" s="126" t="s">
        <v>1084</v>
      </c>
      <c r="C16" s="127">
        <v>2612342</v>
      </c>
      <c r="D16" s="127">
        <v>0</v>
      </c>
      <c r="E16" s="127">
        <v>0</v>
      </c>
      <c r="F16" s="127">
        <v>0</v>
      </c>
      <c r="G16" s="127">
        <v>0</v>
      </c>
      <c r="H16" s="127">
        <v>1462342</v>
      </c>
      <c r="I16" s="127">
        <v>0</v>
      </c>
      <c r="J16" s="127">
        <v>0</v>
      </c>
      <c r="K16" s="127">
        <v>0</v>
      </c>
      <c r="L16" s="127">
        <v>0</v>
      </c>
      <c r="M16" s="127">
        <v>0</v>
      </c>
      <c r="N16" s="127">
        <v>0</v>
      </c>
      <c r="O16" s="127">
        <v>0</v>
      </c>
      <c r="P16" s="127">
        <v>0</v>
      </c>
      <c r="Q16" s="127">
        <v>0</v>
      </c>
      <c r="R16" s="127">
        <v>0</v>
      </c>
      <c r="S16" s="127">
        <v>0</v>
      </c>
      <c r="T16" s="127">
        <v>0</v>
      </c>
      <c r="U16" s="127">
        <v>0</v>
      </c>
      <c r="V16" s="127">
        <v>0</v>
      </c>
      <c r="W16" s="127">
        <v>0</v>
      </c>
      <c r="X16" s="127">
        <v>0</v>
      </c>
      <c r="Y16" s="127">
        <v>0</v>
      </c>
      <c r="Z16" s="127">
        <v>0</v>
      </c>
      <c r="AA16" s="127">
        <v>0</v>
      </c>
      <c r="AB16" s="127">
        <v>1150000</v>
      </c>
      <c r="AC16" s="127">
        <v>0</v>
      </c>
      <c r="AD16" s="127">
        <v>0</v>
      </c>
      <c r="AE16" s="127">
        <v>0</v>
      </c>
      <c r="AF16" s="127">
        <v>0</v>
      </c>
      <c r="AG16" s="127">
        <v>0</v>
      </c>
      <c r="AH16" s="127">
        <v>0</v>
      </c>
    </row>
    <row r="17" spans="1:34" ht="31.5" x14ac:dyDescent="0.2">
      <c r="A17" s="123">
        <v>16</v>
      </c>
      <c r="B17" s="126" t="s">
        <v>1086</v>
      </c>
      <c r="C17" s="127">
        <v>298118560</v>
      </c>
      <c r="D17" s="127">
        <v>32550508</v>
      </c>
      <c r="E17" s="127">
        <v>259324</v>
      </c>
      <c r="F17" s="127">
        <v>52397154</v>
      </c>
      <c r="G17" s="127">
        <v>342002</v>
      </c>
      <c r="H17" s="127">
        <v>48616908</v>
      </c>
      <c r="I17" s="127">
        <v>747431</v>
      </c>
      <c r="J17" s="127">
        <v>381162</v>
      </c>
      <c r="K17" s="127">
        <v>7757373</v>
      </c>
      <c r="L17" s="127">
        <v>12054170</v>
      </c>
      <c r="M17" s="127">
        <v>12899122</v>
      </c>
      <c r="N17" s="127">
        <v>976517</v>
      </c>
      <c r="O17" s="127">
        <v>4744041</v>
      </c>
      <c r="P17" s="127">
        <v>6504654</v>
      </c>
      <c r="Q17" s="127">
        <v>5734953</v>
      </c>
      <c r="R17" s="127">
        <v>39593957</v>
      </c>
      <c r="S17" s="127">
        <v>22965266</v>
      </c>
      <c r="T17" s="127">
        <v>8997728</v>
      </c>
      <c r="U17" s="127">
        <v>1160000</v>
      </c>
      <c r="V17" s="127">
        <v>27095</v>
      </c>
      <c r="W17" s="127">
        <v>1281193</v>
      </c>
      <c r="X17" s="127">
        <v>4574436</v>
      </c>
      <c r="Y17" s="127">
        <v>1200000</v>
      </c>
      <c r="Z17" s="127">
        <v>3110047</v>
      </c>
      <c r="AA17" s="127">
        <v>1190971</v>
      </c>
      <c r="AB17" s="127">
        <v>1150000</v>
      </c>
      <c r="AC17" s="127">
        <v>561000</v>
      </c>
      <c r="AD17" s="127">
        <v>13735017</v>
      </c>
      <c r="AE17" s="127">
        <v>3496594</v>
      </c>
      <c r="AF17" s="127">
        <v>6595134</v>
      </c>
      <c r="AG17" s="127">
        <v>2514803</v>
      </c>
      <c r="AH17" s="127">
        <v>0</v>
      </c>
    </row>
    <row r="18" spans="1:34" ht="15.75" x14ac:dyDescent="0.2">
      <c r="A18" s="123">
        <v>17</v>
      </c>
      <c r="B18" s="126" t="s">
        <v>1087</v>
      </c>
      <c r="C18" s="127">
        <v>19253005</v>
      </c>
      <c r="D18" s="127">
        <v>0</v>
      </c>
      <c r="E18" s="127">
        <v>0</v>
      </c>
      <c r="F18" s="127">
        <v>0</v>
      </c>
      <c r="G18" s="127">
        <v>5255061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7">
        <v>0</v>
      </c>
      <c r="N18" s="127">
        <v>0</v>
      </c>
      <c r="O18" s="127">
        <v>0</v>
      </c>
      <c r="P18" s="127">
        <v>0</v>
      </c>
      <c r="Q18" s="127">
        <v>0</v>
      </c>
      <c r="R18" s="127">
        <v>0</v>
      </c>
      <c r="S18" s="127">
        <v>0</v>
      </c>
      <c r="T18" s="127">
        <v>0</v>
      </c>
      <c r="U18" s="127">
        <v>0</v>
      </c>
      <c r="V18" s="127">
        <v>0</v>
      </c>
      <c r="W18" s="127">
        <v>0</v>
      </c>
      <c r="X18" s="127">
        <v>0</v>
      </c>
      <c r="Y18" s="127">
        <v>0</v>
      </c>
      <c r="Z18" s="127">
        <v>0</v>
      </c>
      <c r="AA18" s="127">
        <v>0</v>
      </c>
      <c r="AB18" s="127">
        <v>0</v>
      </c>
      <c r="AC18" s="127">
        <v>0</v>
      </c>
      <c r="AD18" s="127">
        <v>0</v>
      </c>
      <c r="AE18" s="127">
        <v>0</v>
      </c>
      <c r="AF18" s="127">
        <v>0</v>
      </c>
      <c r="AG18" s="127">
        <v>0</v>
      </c>
      <c r="AH18" s="127">
        <v>13997944</v>
      </c>
    </row>
    <row r="19" spans="1:34" ht="18.75" customHeight="1" x14ac:dyDescent="0.2">
      <c r="A19" s="123">
        <v>18</v>
      </c>
      <c r="B19" s="126" t="s">
        <v>1088</v>
      </c>
      <c r="C19" s="127">
        <v>317371565</v>
      </c>
      <c r="D19" s="127">
        <v>32550508</v>
      </c>
      <c r="E19" s="127">
        <v>259324</v>
      </c>
      <c r="F19" s="127">
        <v>52397154</v>
      </c>
      <c r="G19" s="127">
        <v>5597063</v>
      </c>
      <c r="H19" s="127">
        <v>48616908</v>
      </c>
      <c r="I19" s="127">
        <v>747431</v>
      </c>
      <c r="J19" s="127">
        <v>381162</v>
      </c>
      <c r="K19" s="127">
        <v>7757373</v>
      </c>
      <c r="L19" s="127">
        <v>12054170</v>
      </c>
      <c r="M19" s="127">
        <v>12899122</v>
      </c>
      <c r="N19" s="127">
        <v>976517</v>
      </c>
      <c r="O19" s="127">
        <v>4744041</v>
      </c>
      <c r="P19" s="127">
        <v>6504654</v>
      </c>
      <c r="Q19" s="127">
        <v>5734953</v>
      </c>
      <c r="R19" s="127">
        <v>39593957</v>
      </c>
      <c r="S19" s="127">
        <v>22965266</v>
      </c>
      <c r="T19" s="127">
        <v>8997728</v>
      </c>
      <c r="U19" s="127">
        <v>1160000</v>
      </c>
      <c r="V19" s="127">
        <v>27095</v>
      </c>
      <c r="W19" s="127">
        <v>1281193</v>
      </c>
      <c r="X19" s="127">
        <v>4574436</v>
      </c>
      <c r="Y19" s="127">
        <v>1200000</v>
      </c>
      <c r="Z19" s="127">
        <v>3110047</v>
      </c>
      <c r="AA19" s="127">
        <v>1190971</v>
      </c>
      <c r="AB19" s="127">
        <v>1150000</v>
      </c>
      <c r="AC19" s="127">
        <v>561000</v>
      </c>
      <c r="AD19" s="127">
        <v>13735017</v>
      </c>
      <c r="AE19" s="127">
        <v>3496594</v>
      </c>
      <c r="AF19" s="127">
        <v>6595134</v>
      </c>
      <c r="AG19" s="127">
        <v>2514803</v>
      </c>
      <c r="AH19" s="127">
        <v>13997944</v>
      </c>
    </row>
    <row r="20" spans="1:34" ht="15.75" x14ac:dyDescent="0.2">
      <c r="A20" s="123">
        <v>19</v>
      </c>
      <c r="B20" s="124" t="s">
        <v>185</v>
      </c>
      <c r="C20" s="125">
        <v>22</v>
      </c>
      <c r="D20" s="125">
        <v>5</v>
      </c>
      <c r="E20" s="125">
        <v>0</v>
      </c>
      <c r="F20" s="125">
        <v>0</v>
      </c>
      <c r="G20" s="125">
        <v>0</v>
      </c>
      <c r="H20" s="125">
        <v>0</v>
      </c>
      <c r="I20" s="125">
        <v>0</v>
      </c>
      <c r="J20" s="125">
        <v>0</v>
      </c>
      <c r="K20" s="125">
        <v>0</v>
      </c>
      <c r="L20" s="125">
        <v>0</v>
      </c>
      <c r="M20" s="125">
        <v>2</v>
      </c>
      <c r="N20" s="125">
        <v>0</v>
      </c>
      <c r="O20" s="125">
        <v>0</v>
      </c>
      <c r="P20" s="125">
        <v>0</v>
      </c>
      <c r="Q20" s="125">
        <v>0</v>
      </c>
      <c r="R20" s="125">
        <v>7</v>
      </c>
      <c r="S20" s="125">
        <v>3</v>
      </c>
      <c r="T20" s="125">
        <v>0</v>
      </c>
      <c r="U20" s="125">
        <v>0</v>
      </c>
      <c r="V20" s="125">
        <v>0</v>
      </c>
      <c r="W20" s="125">
        <v>0</v>
      </c>
      <c r="X20" s="125">
        <v>1</v>
      </c>
      <c r="Y20" s="125">
        <v>0</v>
      </c>
      <c r="Z20" s="125">
        <v>0</v>
      </c>
      <c r="AA20" s="125">
        <v>0</v>
      </c>
      <c r="AB20" s="125">
        <v>0</v>
      </c>
      <c r="AC20" s="125">
        <v>0</v>
      </c>
      <c r="AD20" s="125">
        <v>2</v>
      </c>
      <c r="AE20" s="125">
        <v>1</v>
      </c>
      <c r="AF20" s="125">
        <v>1</v>
      </c>
      <c r="AG20" s="125">
        <v>0</v>
      </c>
      <c r="AH20" s="125">
        <v>0</v>
      </c>
    </row>
  </sheetData>
  <pageMargins left="0.74803149606299213" right="0.74803149606299213" top="1.2395833333333333" bottom="0.98425196850393704" header="0.51181102362204722" footer="0.51181102362204722"/>
  <pageSetup orientation="landscape" r:id="rId1"/>
  <headerFooter alignWithMargins="0">
    <oddHeader>&amp;C
&amp;"Times New Roman,Félkövér"&amp;12Mátraszentimre Községi Önkormányzat 2019. évi zárszámadása
Teljesített kiadások kormányzati funkciónként&amp;"Arial CE,Normál"&amp;10
&amp;R&amp;"Times New Roman,Félkövér"4. mellékelt az 5/2020. (VII.6.) önkormányzati rendelethez</oddHeader>
    <oddFooter>&amp;C&amp;"Times New Roman,Félkövér"&amp;P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1"/>
  <sheetViews>
    <sheetView view="pageLayout" zoomScaleNormal="100" workbookViewId="0">
      <selection activeCell="F2" sqref="F2"/>
    </sheetView>
  </sheetViews>
  <sheetFormatPr defaultRowHeight="12.75" x14ac:dyDescent="0.2"/>
  <cols>
    <col min="1" max="1" width="4" bestFit="1" customWidth="1"/>
    <col min="2" max="2" width="37.85546875" customWidth="1"/>
    <col min="3" max="3" width="12.42578125" bestFit="1" customWidth="1"/>
    <col min="4" max="4" width="11.42578125" customWidth="1"/>
    <col min="5" max="5" width="11" bestFit="1" customWidth="1"/>
    <col min="6" max="6" width="11.28515625" bestFit="1" customWidth="1"/>
    <col min="7" max="7" width="11.28515625" customWidth="1"/>
    <col min="8" max="8" width="11.28515625" bestFit="1" customWidth="1"/>
    <col min="9" max="9" width="8.5703125" bestFit="1" customWidth="1"/>
    <col min="10" max="10" width="10.140625" bestFit="1" customWidth="1"/>
    <col min="11" max="11" width="8.85546875" customWidth="1"/>
    <col min="12" max="12" width="10" bestFit="1" customWidth="1"/>
    <col min="13" max="13" width="10.85546875" bestFit="1" customWidth="1"/>
    <col min="14" max="14" width="10.28515625" bestFit="1" customWidth="1"/>
    <col min="15" max="15" width="11.28515625" bestFit="1" customWidth="1"/>
    <col min="16" max="16" width="10.140625" bestFit="1" customWidth="1"/>
    <col min="17" max="17" width="10" customWidth="1"/>
    <col min="18" max="18" width="10.140625" bestFit="1" customWidth="1"/>
    <col min="19" max="19" width="11.28515625" bestFit="1" customWidth="1"/>
    <col min="20" max="20" width="10.140625" bestFit="1" customWidth="1"/>
    <col min="21" max="21" width="10.5703125" customWidth="1"/>
    <col min="22" max="22" width="12.140625" bestFit="1" customWidth="1"/>
    <col min="23" max="23" width="10.28515625" bestFit="1" customWidth="1"/>
    <col min="24" max="24" width="12.5703125" customWidth="1"/>
  </cols>
  <sheetData>
    <row r="1" spans="1:24" s="120" customFormat="1" ht="15.75" customHeight="1" x14ac:dyDescent="0.2">
      <c r="A1" s="145"/>
      <c r="B1" s="146"/>
      <c r="C1" s="147" t="s">
        <v>1133</v>
      </c>
      <c r="D1" s="148"/>
      <c r="E1" s="148"/>
      <c r="F1" s="148"/>
      <c r="G1" s="148"/>
      <c r="H1" s="148"/>
      <c r="I1" s="149"/>
      <c r="J1" s="147" t="s">
        <v>1139</v>
      </c>
      <c r="K1" s="148"/>
      <c r="L1" s="148"/>
      <c r="M1" s="148"/>
      <c r="N1" s="148"/>
      <c r="O1" s="148"/>
      <c r="P1" s="149"/>
      <c r="Q1" s="146"/>
      <c r="R1" s="147" t="s">
        <v>1139</v>
      </c>
      <c r="S1" s="148"/>
      <c r="T1" s="148"/>
      <c r="U1" s="148"/>
      <c r="V1" s="148"/>
      <c r="W1" s="148"/>
      <c r="X1" s="149"/>
    </row>
    <row r="2" spans="1:24" s="120" customFormat="1" ht="117.75" customHeight="1" x14ac:dyDescent="0.2">
      <c r="A2" s="139"/>
      <c r="B2" s="139" t="s">
        <v>10</v>
      </c>
      <c r="C2" s="139" t="s">
        <v>156</v>
      </c>
      <c r="D2" s="139" t="s">
        <v>1116</v>
      </c>
      <c r="E2" s="139" t="s">
        <v>158</v>
      </c>
      <c r="F2" s="139" t="s">
        <v>1117</v>
      </c>
      <c r="G2" s="139" t="s">
        <v>1132</v>
      </c>
      <c r="H2" s="139" t="s">
        <v>1118</v>
      </c>
      <c r="I2" s="139" t="s">
        <v>1119</v>
      </c>
      <c r="J2" s="139" t="s">
        <v>1134</v>
      </c>
      <c r="K2" s="139" t="s">
        <v>1135</v>
      </c>
      <c r="L2" s="139" t="s">
        <v>1120</v>
      </c>
      <c r="M2" s="139" t="s">
        <v>1150</v>
      </c>
      <c r="N2" s="139" t="s">
        <v>1136</v>
      </c>
      <c r="O2" s="139" t="s">
        <v>1137</v>
      </c>
      <c r="P2" s="139" t="s">
        <v>1121</v>
      </c>
      <c r="Q2" s="139" t="s">
        <v>1057</v>
      </c>
      <c r="R2" s="139" t="s">
        <v>1122</v>
      </c>
      <c r="S2" s="139" t="s">
        <v>1123</v>
      </c>
      <c r="T2" s="139" t="s">
        <v>1060</v>
      </c>
      <c r="U2" s="139" t="s">
        <v>181</v>
      </c>
      <c r="V2" s="139" t="s">
        <v>1124</v>
      </c>
      <c r="W2" s="139" t="s">
        <v>1125</v>
      </c>
      <c r="X2" s="139" t="s">
        <v>1138</v>
      </c>
    </row>
    <row r="3" spans="1:24" ht="15.75" x14ac:dyDescent="0.2">
      <c r="A3" s="130">
        <v>1</v>
      </c>
      <c r="B3" s="131" t="s">
        <v>1140</v>
      </c>
      <c r="C3" s="132">
        <v>67484363</v>
      </c>
      <c r="D3" s="132">
        <v>0</v>
      </c>
      <c r="E3" s="132">
        <v>0</v>
      </c>
      <c r="F3" s="132">
        <v>0</v>
      </c>
      <c r="G3" s="132">
        <v>67484363</v>
      </c>
      <c r="H3" s="132">
        <v>0</v>
      </c>
      <c r="I3" s="132">
        <v>0</v>
      </c>
      <c r="J3" s="132">
        <v>0</v>
      </c>
      <c r="K3" s="132">
        <v>0</v>
      </c>
      <c r="L3" s="132">
        <v>0</v>
      </c>
      <c r="M3" s="132">
        <v>0</v>
      </c>
      <c r="N3" s="132">
        <v>0</v>
      </c>
      <c r="O3" s="132">
        <v>0</v>
      </c>
      <c r="P3" s="132">
        <v>0</v>
      </c>
      <c r="Q3" s="132">
        <v>0</v>
      </c>
      <c r="R3" s="132">
        <v>0</v>
      </c>
      <c r="S3" s="132">
        <v>0</v>
      </c>
      <c r="T3" s="132">
        <v>0</v>
      </c>
      <c r="U3" s="132">
        <v>0</v>
      </c>
      <c r="V3" s="132">
        <v>0</v>
      </c>
      <c r="W3" s="132">
        <v>0</v>
      </c>
      <c r="X3" s="132">
        <v>0</v>
      </c>
    </row>
    <row r="4" spans="1:24" ht="15.75" x14ac:dyDescent="0.2">
      <c r="A4" s="130">
        <v>2</v>
      </c>
      <c r="B4" s="131" t="s">
        <v>1141</v>
      </c>
      <c r="C4" s="132">
        <v>22975881</v>
      </c>
      <c r="D4" s="132">
        <v>0</v>
      </c>
      <c r="E4" s="132">
        <v>0</v>
      </c>
      <c r="F4" s="132">
        <v>0</v>
      </c>
      <c r="G4" s="132">
        <v>0</v>
      </c>
      <c r="H4" s="132">
        <v>2816887</v>
      </c>
      <c r="I4" s="132">
        <v>185220</v>
      </c>
      <c r="J4" s="132">
        <v>0</v>
      </c>
      <c r="K4" s="132">
        <v>0</v>
      </c>
      <c r="L4" s="132">
        <v>0</v>
      </c>
      <c r="M4" s="132">
        <v>0</v>
      </c>
      <c r="N4" s="132">
        <v>0</v>
      </c>
      <c r="O4" s="132">
        <v>0</v>
      </c>
      <c r="P4" s="132">
        <v>0</v>
      </c>
      <c r="Q4" s="132">
        <v>0</v>
      </c>
      <c r="R4" s="132">
        <v>1447144</v>
      </c>
      <c r="S4" s="132">
        <v>17238030</v>
      </c>
      <c r="T4" s="132">
        <v>1288600</v>
      </c>
      <c r="U4" s="132">
        <v>0</v>
      </c>
      <c r="V4" s="132">
        <v>0</v>
      </c>
      <c r="W4" s="132">
        <v>0</v>
      </c>
      <c r="X4" s="132">
        <v>0</v>
      </c>
    </row>
    <row r="5" spans="1:24" ht="18.75" customHeight="1" x14ac:dyDescent="0.2">
      <c r="A5" s="134">
        <v>3</v>
      </c>
      <c r="B5" s="135" t="s">
        <v>1143</v>
      </c>
      <c r="C5" s="136">
        <v>90460244</v>
      </c>
      <c r="D5" s="136">
        <v>0</v>
      </c>
      <c r="E5" s="136">
        <v>0</v>
      </c>
      <c r="F5" s="136">
        <v>0</v>
      </c>
      <c r="G5" s="136">
        <v>67484363</v>
      </c>
      <c r="H5" s="136">
        <v>2816887</v>
      </c>
      <c r="I5" s="136">
        <v>185220</v>
      </c>
      <c r="J5" s="136">
        <v>0</v>
      </c>
      <c r="K5" s="136">
        <v>0</v>
      </c>
      <c r="L5" s="136">
        <v>0</v>
      </c>
      <c r="M5" s="136">
        <v>0</v>
      </c>
      <c r="N5" s="136">
        <v>0</v>
      </c>
      <c r="O5" s="136">
        <v>0</v>
      </c>
      <c r="P5" s="136">
        <v>0</v>
      </c>
      <c r="Q5" s="136">
        <v>0</v>
      </c>
      <c r="R5" s="136">
        <v>1447144</v>
      </c>
      <c r="S5" s="136">
        <v>17238030</v>
      </c>
      <c r="T5" s="136">
        <v>1288600</v>
      </c>
      <c r="U5" s="136">
        <v>0</v>
      </c>
      <c r="V5" s="136">
        <v>0</v>
      </c>
      <c r="W5" s="136">
        <v>0</v>
      </c>
      <c r="X5" s="136">
        <v>0</v>
      </c>
    </row>
    <row r="6" spans="1:24" ht="18.75" customHeight="1" x14ac:dyDescent="0.2">
      <c r="A6" s="134">
        <v>4</v>
      </c>
      <c r="B6" s="135" t="s">
        <v>1142</v>
      </c>
      <c r="C6" s="136">
        <v>19137856</v>
      </c>
      <c r="D6" s="136">
        <v>0</v>
      </c>
      <c r="E6" s="136">
        <v>0</v>
      </c>
      <c r="F6" s="136">
        <v>0</v>
      </c>
      <c r="G6" s="136">
        <v>0</v>
      </c>
      <c r="H6" s="136">
        <v>4139912</v>
      </c>
      <c r="I6" s="136">
        <v>0</v>
      </c>
      <c r="J6" s="136">
        <v>0</v>
      </c>
      <c r="K6" s="136">
        <v>0</v>
      </c>
      <c r="L6" s="136">
        <v>0</v>
      </c>
      <c r="M6" s="136">
        <v>0</v>
      </c>
      <c r="N6" s="136">
        <v>0</v>
      </c>
      <c r="O6" s="136">
        <v>14997944</v>
      </c>
      <c r="P6" s="136">
        <v>0</v>
      </c>
      <c r="Q6" s="136">
        <v>0</v>
      </c>
      <c r="R6" s="136">
        <v>0</v>
      </c>
      <c r="S6" s="136">
        <v>0</v>
      </c>
      <c r="T6" s="136">
        <v>0</v>
      </c>
      <c r="U6" s="136">
        <v>0</v>
      </c>
      <c r="V6" s="136">
        <v>0</v>
      </c>
      <c r="W6" s="136">
        <v>0</v>
      </c>
      <c r="X6" s="136">
        <v>0</v>
      </c>
    </row>
    <row r="7" spans="1:24" ht="15.75" x14ac:dyDescent="0.2">
      <c r="A7" s="130">
        <v>5</v>
      </c>
      <c r="B7" s="131" t="s">
        <v>1126</v>
      </c>
      <c r="C7" s="132">
        <v>54290458</v>
      </c>
      <c r="D7" s="132">
        <v>0</v>
      </c>
      <c r="E7" s="132">
        <v>0</v>
      </c>
      <c r="F7" s="132">
        <v>0</v>
      </c>
      <c r="G7" s="132">
        <v>0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>
        <v>0</v>
      </c>
      <c r="P7" s="132">
        <v>0</v>
      </c>
      <c r="Q7" s="132">
        <v>0</v>
      </c>
      <c r="R7" s="132">
        <v>0</v>
      </c>
      <c r="S7" s="132">
        <v>0</v>
      </c>
      <c r="T7" s="132">
        <v>0</v>
      </c>
      <c r="U7" s="132">
        <v>0</v>
      </c>
      <c r="V7" s="132">
        <v>0</v>
      </c>
      <c r="W7" s="132">
        <v>0</v>
      </c>
      <c r="X7" s="132">
        <v>54290458</v>
      </c>
    </row>
    <row r="8" spans="1:24" ht="15.75" x14ac:dyDescent="0.2">
      <c r="A8" s="130">
        <v>6</v>
      </c>
      <c r="B8" s="131" t="s">
        <v>1131</v>
      </c>
      <c r="C8" s="132">
        <v>127290893</v>
      </c>
      <c r="D8" s="132">
        <v>0</v>
      </c>
      <c r="E8" s="132">
        <v>0</v>
      </c>
      <c r="F8" s="132">
        <v>0</v>
      </c>
      <c r="G8" s="132">
        <v>0</v>
      </c>
      <c r="H8" s="132">
        <v>0</v>
      </c>
      <c r="I8" s="132">
        <v>0</v>
      </c>
      <c r="J8" s="132">
        <v>0</v>
      </c>
      <c r="K8" s="132">
        <v>0</v>
      </c>
      <c r="L8" s="132">
        <v>0</v>
      </c>
      <c r="M8" s="132">
        <v>0</v>
      </c>
      <c r="N8" s="132">
        <v>0</v>
      </c>
      <c r="O8" s="132">
        <v>0</v>
      </c>
      <c r="P8" s="132">
        <v>0</v>
      </c>
      <c r="Q8" s="132">
        <v>0</v>
      </c>
      <c r="R8" s="132">
        <v>0</v>
      </c>
      <c r="S8" s="132">
        <v>0</v>
      </c>
      <c r="T8" s="132">
        <v>0</v>
      </c>
      <c r="U8" s="132">
        <v>0</v>
      </c>
      <c r="V8" s="132">
        <v>0</v>
      </c>
      <c r="W8" s="132">
        <v>0</v>
      </c>
      <c r="X8" s="132">
        <v>127290893</v>
      </c>
    </row>
    <row r="9" spans="1:24" ht="15.75" x14ac:dyDescent="0.2">
      <c r="A9" s="130">
        <v>7</v>
      </c>
      <c r="B9" s="131" t="s">
        <v>1127</v>
      </c>
      <c r="C9" s="132">
        <v>868048</v>
      </c>
      <c r="D9" s="132">
        <v>0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2">
        <v>0</v>
      </c>
      <c r="T9" s="132">
        <v>0</v>
      </c>
      <c r="U9" s="132">
        <v>0</v>
      </c>
      <c r="V9" s="132">
        <v>0</v>
      </c>
      <c r="W9" s="132">
        <v>0</v>
      </c>
      <c r="X9" s="132">
        <v>868048</v>
      </c>
    </row>
    <row r="10" spans="1:24" ht="15.75" x14ac:dyDescent="0.2">
      <c r="A10" s="134">
        <v>8</v>
      </c>
      <c r="B10" s="135" t="s">
        <v>1130</v>
      </c>
      <c r="C10" s="136">
        <v>182449399</v>
      </c>
      <c r="D10" s="136">
        <v>0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136">
        <v>0</v>
      </c>
      <c r="K10" s="136">
        <v>0</v>
      </c>
      <c r="L10" s="136">
        <v>0</v>
      </c>
      <c r="M10" s="136">
        <v>0</v>
      </c>
      <c r="N10" s="136">
        <v>0</v>
      </c>
      <c r="O10" s="136">
        <v>0</v>
      </c>
      <c r="P10" s="136">
        <v>0</v>
      </c>
      <c r="Q10" s="136">
        <v>0</v>
      </c>
      <c r="R10" s="136">
        <v>0</v>
      </c>
      <c r="S10" s="136">
        <v>0</v>
      </c>
      <c r="T10" s="136">
        <v>0</v>
      </c>
      <c r="U10" s="136">
        <v>0</v>
      </c>
      <c r="V10" s="136">
        <v>0</v>
      </c>
      <c r="W10" s="136">
        <v>0</v>
      </c>
      <c r="X10" s="136">
        <v>182449399</v>
      </c>
    </row>
    <row r="11" spans="1:24" ht="15.75" x14ac:dyDescent="0.2">
      <c r="A11" s="130">
        <v>9</v>
      </c>
      <c r="B11" s="131" t="s">
        <v>1128</v>
      </c>
      <c r="C11" s="132">
        <v>12892214</v>
      </c>
      <c r="D11" s="132">
        <v>206654</v>
      </c>
      <c r="E11" s="132">
        <v>143500</v>
      </c>
      <c r="F11" s="132">
        <v>4238130</v>
      </c>
      <c r="G11" s="132">
        <v>0</v>
      </c>
      <c r="H11" s="132">
        <v>0</v>
      </c>
      <c r="I11" s="132">
        <v>0</v>
      </c>
      <c r="J11" s="132">
        <v>1130462</v>
      </c>
      <c r="K11" s="132">
        <v>0</v>
      </c>
      <c r="L11" s="132">
        <v>6785740</v>
      </c>
      <c r="M11" s="132">
        <v>0</v>
      </c>
      <c r="N11" s="132">
        <v>0</v>
      </c>
      <c r="O11" s="132">
        <v>0</v>
      </c>
      <c r="P11" s="132">
        <v>387728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2">
        <v>0</v>
      </c>
      <c r="W11" s="132">
        <v>0</v>
      </c>
      <c r="X11" s="132">
        <v>0</v>
      </c>
    </row>
    <row r="12" spans="1:24" ht="15.75" x14ac:dyDescent="0.2">
      <c r="A12" s="130">
        <v>10</v>
      </c>
      <c r="B12" s="131" t="s">
        <v>1104</v>
      </c>
      <c r="C12" s="132">
        <v>511608</v>
      </c>
      <c r="D12" s="132">
        <v>0</v>
      </c>
      <c r="E12" s="132">
        <v>0</v>
      </c>
      <c r="F12" s="132">
        <v>417120</v>
      </c>
      <c r="G12" s="132">
        <v>0</v>
      </c>
      <c r="H12" s="132">
        <v>0</v>
      </c>
      <c r="I12" s="132">
        <v>0</v>
      </c>
      <c r="J12" s="132">
        <v>0</v>
      </c>
      <c r="K12" s="132">
        <v>0</v>
      </c>
      <c r="L12" s="132">
        <v>0</v>
      </c>
      <c r="M12" s="132">
        <v>0</v>
      </c>
      <c r="N12" s="132">
        <v>94488</v>
      </c>
      <c r="O12" s="132">
        <v>0</v>
      </c>
      <c r="P12" s="132">
        <v>0</v>
      </c>
      <c r="Q12" s="132">
        <v>0</v>
      </c>
      <c r="R12" s="132">
        <v>0</v>
      </c>
      <c r="S12" s="132">
        <v>0</v>
      </c>
      <c r="T12" s="132">
        <v>0</v>
      </c>
      <c r="U12" s="132">
        <v>0</v>
      </c>
      <c r="V12" s="132">
        <v>0</v>
      </c>
      <c r="W12" s="132">
        <v>0</v>
      </c>
      <c r="X12" s="132">
        <v>0</v>
      </c>
    </row>
    <row r="13" spans="1:24" ht="15.75" x14ac:dyDescent="0.2">
      <c r="A13" s="130">
        <v>11</v>
      </c>
      <c r="B13" s="131" t="s">
        <v>141</v>
      </c>
      <c r="C13" s="132">
        <v>4620254</v>
      </c>
      <c r="D13" s="132">
        <v>0</v>
      </c>
      <c r="E13" s="132">
        <v>0</v>
      </c>
      <c r="F13" s="132">
        <v>0</v>
      </c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2">
        <v>0</v>
      </c>
      <c r="M13" s="132">
        <v>0</v>
      </c>
      <c r="N13" s="132">
        <v>0</v>
      </c>
      <c r="O13" s="132">
        <v>0</v>
      </c>
      <c r="P13" s="132">
        <v>0</v>
      </c>
      <c r="Q13" s="132">
        <v>0</v>
      </c>
      <c r="R13" s="132">
        <v>0</v>
      </c>
      <c r="S13" s="132">
        <v>0</v>
      </c>
      <c r="T13" s="132">
        <v>0</v>
      </c>
      <c r="U13" s="132">
        <v>4620254</v>
      </c>
      <c r="V13" s="132">
        <v>0</v>
      </c>
      <c r="W13" s="132">
        <v>0</v>
      </c>
      <c r="X13" s="132">
        <v>0</v>
      </c>
    </row>
    <row r="14" spans="1:24" ht="15.75" x14ac:dyDescent="0.2">
      <c r="A14" s="130">
        <v>12</v>
      </c>
      <c r="B14" s="131" t="s">
        <v>1129</v>
      </c>
      <c r="C14" s="132">
        <v>4363982</v>
      </c>
      <c r="D14" s="132">
        <v>55527</v>
      </c>
      <c r="E14" s="132">
        <v>19440</v>
      </c>
      <c r="F14" s="132">
        <v>773838</v>
      </c>
      <c r="G14" s="132">
        <v>0</v>
      </c>
      <c r="H14" s="132">
        <v>0</v>
      </c>
      <c r="I14" s="132">
        <v>0</v>
      </c>
      <c r="J14" s="132">
        <v>305225</v>
      </c>
      <c r="K14" s="132">
        <v>0</v>
      </c>
      <c r="L14" s="132">
        <v>1832167</v>
      </c>
      <c r="M14" s="132">
        <v>0</v>
      </c>
      <c r="N14" s="132">
        <v>25512</v>
      </c>
      <c r="O14" s="132">
        <v>0</v>
      </c>
      <c r="P14" s="132">
        <v>104687</v>
      </c>
      <c r="Q14" s="132">
        <v>0</v>
      </c>
      <c r="R14" s="132">
        <v>0</v>
      </c>
      <c r="S14" s="132">
        <v>0</v>
      </c>
      <c r="T14" s="132">
        <v>0</v>
      </c>
      <c r="U14" s="132">
        <v>1247586</v>
      </c>
      <c r="V14" s="132">
        <v>0</v>
      </c>
      <c r="W14" s="132">
        <v>0</v>
      </c>
      <c r="X14" s="132">
        <v>0</v>
      </c>
    </row>
    <row r="15" spans="1:24" ht="15.75" x14ac:dyDescent="0.2">
      <c r="A15" s="130">
        <v>13</v>
      </c>
      <c r="B15" s="131" t="s">
        <v>1105</v>
      </c>
      <c r="C15" s="132">
        <v>222651</v>
      </c>
      <c r="D15" s="132">
        <v>222042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  <c r="J15" s="132">
        <v>3</v>
      </c>
      <c r="K15" s="132">
        <v>1</v>
      </c>
      <c r="L15" s="132">
        <v>0</v>
      </c>
      <c r="M15" s="132">
        <v>2</v>
      </c>
      <c r="N15" s="132">
        <v>0</v>
      </c>
      <c r="O15" s="132">
        <v>0</v>
      </c>
      <c r="P15" s="132">
        <v>2</v>
      </c>
      <c r="Q15" s="132">
        <v>2</v>
      </c>
      <c r="R15" s="132">
        <v>583</v>
      </c>
      <c r="S15" s="132">
        <v>0</v>
      </c>
      <c r="T15" s="132">
        <v>0</v>
      </c>
      <c r="U15" s="132">
        <v>0</v>
      </c>
      <c r="V15" s="132">
        <v>16</v>
      </c>
      <c r="W15" s="132">
        <v>0</v>
      </c>
      <c r="X15" s="132">
        <v>0</v>
      </c>
    </row>
    <row r="16" spans="1:24" ht="31.5" x14ac:dyDescent="0.2">
      <c r="A16" s="134">
        <v>14</v>
      </c>
      <c r="B16" s="135" t="s">
        <v>1144</v>
      </c>
      <c r="C16" s="136">
        <v>22610709</v>
      </c>
      <c r="D16" s="136">
        <v>484223</v>
      </c>
      <c r="E16" s="136">
        <v>162940</v>
      </c>
      <c r="F16" s="136">
        <v>5429088</v>
      </c>
      <c r="G16" s="136">
        <v>0</v>
      </c>
      <c r="H16" s="136">
        <v>0</v>
      </c>
      <c r="I16" s="136">
        <v>0</v>
      </c>
      <c r="J16" s="136">
        <v>1435690</v>
      </c>
      <c r="K16" s="136">
        <v>1</v>
      </c>
      <c r="L16" s="136">
        <v>8617907</v>
      </c>
      <c r="M16" s="136">
        <v>2</v>
      </c>
      <c r="N16" s="136">
        <v>120000</v>
      </c>
      <c r="O16" s="136">
        <v>0</v>
      </c>
      <c r="P16" s="136">
        <v>492417</v>
      </c>
      <c r="Q16" s="136">
        <v>2</v>
      </c>
      <c r="R16" s="136">
        <v>583</v>
      </c>
      <c r="S16" s="136">
        <v>0</v>
      </c>
      <c r="T16" s="136">
        <v>0</v>
      </c>
      <c r="U16" s="136">
        <v>5867840</v>
      </c>
      <c r="V16" s="136">
        <v>16</v>
      </c>
      <c r="W16" s="136">
        <v>0</v>
      </c>
      <c r="X16" s="136">
        <v>0</v>
      </c>
    </row>
    <row r="17" spans="1:24" ht="15.75" x14ac:dyDescent="0.2">
      <c r="A17" s="134">
        <v>15</v>
      </c>
      <c r="B17" s="135" t="s">
        <v>1145</v>
      </c>
      <c r="C17" s="136">
        <v>7466992</v>
      </c>
      <c r="D17" s="136">
        <v>0</v>
      </c>
      <c r="E17" s="136">
        <v>0</v>
      </c>
      <c r="F17" s="136">
        <v>7466992</v>
      </c>
      <c r="G17" s="136">
        <v>0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136">
        <v>0</v>
      </c>
      <c r="N17" s="136">
        <v>0</v>
      </c>
      <c r="O17" s="136">
        <v>0</v>
      </c>
      <c r="P17" s="136">
        <v>0</v>
      </c>
      <c r="Q17" s="136">
        <v>0</v>
      </c>
      <c r="R17" s="136">
        <v>0</v>
      </c>
      <c r="S17" s="136">
        <v>0</v>
      </c>
      <c r="T17" s="136">
        <v>0</v>
      </c>
      <c r="U17" s="136">
        <v>0</v>
      </c>
      <c r="V17" s="136">
        <v>0</v>
      </c>
      <c r="W17" s="136">
        <v>0</v>
      </c>
      <c r="X17" s="136">
        <v>0</v>
      </c>
    </row>
    <row r="18" spans="1:24" ht="31.5" x14ac:dyDescent="0.2">
      <c r="A18" s="134">
        <v>16</v>
      </c>
      <c r="B18" s="135" t="s">
        <v>1146</v>
      </c>
      <c r="C18" s="136">
        <v>112500</v>
      </c>
      <c r="D18" s="136">
        <v>0</v>
      </c>
      <c r="E18" s="136">
        <v>0</v>
      </c>
      <c r="F18" s="136">
        <v>0</v>
      </c>
      <c r="G18" s="136">
        <v>0</v>
      </c>
      <c r="H18" s="136">
        <v>0</v>
      </c>
      <c r="I18" s="136">
        <v>0</v>
      </c>
      <c r="J18" s="136">
        <v>0</v>
      </c>
      <c r="K18" s="136">
        <v>0</v>
      </c>
      <c r="L18" s="136">
        <v>0</v>
      </c>
      <c r="M18" s="136">
        <v>0</v>
      </c>
      <c r="N18" s="136">
        <v>0</v>
      </c>
      <c r="O18" s="136">
        <v>0</v>
      </c>
      <c r="P18" s="136">
        <v>0</v>
      </c>
      <c r="Q18" s="136">
        <v>0</v>
      </c>
      <c r="R18" s="136">
        <v>0</v>
      </c>
      <c r="S18" s="136">
        <v>0</v>
      </c>
      <c r="T18" s="136">
        <v>0</v>
      </c>
      <c r="U18" s="136">
        <v>0</v>
      </c>
      <c r="V18" s="136">
        <v>0</v>
      </c>
      <c r="W18" s="136">
        <v>112500</v>
      </c>
      <c r="X18" s="136">
        <v>0</v>
      </c>
    </row>
    <row r="19" spans="1:24" ht="31.5" x14ac:dyDescent="0.2">
      <c r="A19" s="134">
        <v>17</v>
      </c>
      <c r="B19" s="135" t="s">
        <v>1147</v>
      </c>
      <c r="C19" s="136">
        <v>322237700</v>
      </c>
      <c r="D19" s="136">
        <v>484223</v>
      </c>
      <c r="E19" s="136">
        <v>162940</v>
      </c>
      <c r="F19" s="136">
        <v>12896080</v>
      </c>
      <c r="G19" s="136">
        <v>67484363</v>
      </c>
      <c r="H19" s="136">
        <v>6956799</v>
      </c>
      <c r="I19" s="136">
        <v>185220</v>
      </c>
      <c r="J19" s="136">
        <v>1435690</v>
      </c>
      <c r="K19" s="136">
        <v>1</v>
      </c>
      <c r="L19" s="136">
        <v>8617907</v>
      </c>
      <c r="M19" s="136">
        <v>2</v>
      </c>
      <c r="N19" s="136">
        <v>120000</v>
      </c>
      <c r="O19" s="136">
        <v>14997944</v>
      </c>
      <c r="P19" s="136">
        <v>492417</v>
      </c>
      <c r="Q19" s="136">
        <v>2</v>
      </c>
      <c r="R19" s="136">
        <v>1447727</v>
      </c>
      <c r="S19" s="136">
        <v>17238030</v>
      </c>
      <c r="T19" s="136">
        <v>1288600</v>
      </c>
      <c r="U19" s="136">
        <v>5867840</v>
      </c>
      <c r="V19" s="136">
        <v>16</v>
      </c>
      <c r="W19" s="136">
        <v>112500</v>
      </c>
      <c r="X19" s="136">
        <v>182449399</v>
      </c>
    </row>
    <row r="20" spans="1:24" ht="15.75" x14ac:dyDescent="0.2">
      <c r="A20" s="134">
        <v>18</v>
      </c>
      <c r="B20" s="135" t="s">
        <v>1148</v>
      </c>
      <c r="C20" s="136">
        <v>58593346</v>
      </c>
      <c r="D20" s="136">
        <v>0</v>
      </c>
      <c r="E20" s="136">
        <v>0</v>
      </c>
      <c r="F20" s="136">
        <v>0</v>
      </c>
      <c r="G20" s="136">
        <v>5131905</v>
      </c>
      <c r="H20" s="136">
        <v>53461441</v>
      </c>
      <c r="I20" s="136">
        <v>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0</v>
      </c>
      <c r="P20" s="136">
        <v>0</v>
      </c>
      <c r="Q20" s="136">
        <v>0</v>
      </c>
      <c r="R20" s="136">
        <v>0</v>
      </c>
      <c r="S20" s="136">
        <v>0</v>
      </c>
      <c r="T20" s="136">
        <v>0</v>
      </c>
      <c r="U20" s="136">
        <v>0</v>
      </c>
      <c r="V20" s="136">
        <v>0</v>
      </c>
      <c r="W20" s="136">
        <v>0</v>
      </c>
      <c r="X20" s="136">
        <v>0</v>
      </c>
    </row>
    <row r="21" spans="1:24" ht="15.75" x14ac:dyDescent="0.2">
      <c r="A21" s="134">
        <v>19</v>
      </c>
      <c r="B21" s="135" t="s">
        <v>1149</v>
      </c>
      <c r="C21" s="136">
        <v>380831046</v>
      </c>
      <c r="D21" s="136">
        <v>484223</v>
      </c>
      <c r="E21" s="136">
        <v>162940</v>
      </c>
      <c r="F21" s="136">
        <v>12896080</v>
      </c>
      <c r="G21" s="136">
        <v>72616268</v>
      </c>
      <c r="H21" s="136">
        <v>60418240</v>
      </c>
      <c r="I21" s="136">
        <v>185220</v>
      </c>
      <c r="J21" s="136">
        <v>1435690</v>
      </c>
      <c r="K21" s="136">
        <v>1</v>
      </c>
      <c r="L21" s="136">
        <v>8617907</v>
      </c>
      <c r="M21" s="136">
        <v>2</v>
      </c>
      <c r="N21" s="136">
        <v>120000</v>
      </c>
      <c r="O21" s="136">
        <v>14997944</v>
      </c>
      <c r="P21" s="136">
        <v>492417</v>
      </c>
      <c r="Q21" s="136">
        <v>2</v>
      </c>
      <c r="R21" s="136">
        <v>1447727</v>
      </c>
      <c r="S21" s="136">
        <v>17238030</v>
      </c>
      <c r="T21" s="136">
        <v>1288600</v>
      </c>
      <c r="U21" s="136">
        <v>5867840</v>
      </c>
      <c r="V21" s="136">
        <v>16</v>
      </c>
      <c r="W21" s="136">
        <v>112500</v>
      </c>
      <c r="X21" s="136">
        <v>182449399</v>
      </c>
    </row>
  </sheetData>
  <pageMargins left="0.74803149606299213" right="0.74803149606299213" top="1.1666666666666667" bottom="0.98425196850393704" header="0.51181102362204722" footer="0.51181102362204722"/>
  <pageSetup orientation="landscape" r:id="rId1"/>
  <headerFooter alignWithMargins="0">
    <oddHeader>&amp;C
&amp;"Times New Roman,Félkövér"&amp;12Mátraszentimre Községi Önkormányzat 2019. évi zárszámadása
&amp;R&amp;"Times New Roman,Félkövér"5. melléklet a  5/2020. (VII.6.) sz. Önkormányzati rendelethez</oddHeader>
    <oddFooter>&amp;C&amp;"Times New Roman,Félkövér"&amp;P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"/>
  <sheetViews>
    <sheetView view="pageLayout" zoomScaleNormal="100" workbookViewId="0">
      <selection activeCell="D4" sqref="D4"/>
    </sheetView>
  </sheetViews>
  <sheetFormatPr defaultRowHeight="12.75" x14ac:dyDescent="0.2"/>
  <cols>
    <col min="1" max="1" width="8.140625" customWidth="1"/>
    <col min="2" max="2" width="57.5703125" customWidth="1"/>
    <col min="3" max="3" width="13" bestFit="1" customWidth="1"/>
  </cols>
  <sheetData>
    <row r="1" spans="1:3" ht="27.75" customHeight="1" x14ac:dyDescent="0.25">
      <c r="A1" s="173" t="s">
        <v>1151</v>
      </c>
      <c r="B1" s="175"/>
      <c r="C1" s="175"/>
    </row>
    <row r="2" spans="1:3" ht="24" customHeight="1" x14ac:dyDescent="0.2">
      <c r="A2" s="129"/>
      <c r="B2" s="139" t="s">
        <v>10</v>
      </c>
      <c r="C2" s="139" t="s">
        <v>189</v>
      </c>
    </row>
    <row r="3" spans="1:3" ht="15.75" x14ac:dyDescent="0.2">
      <c r="A3" s="129">
        <v>1</v>
      </c>
      <c r="B3" s="129">
        <v>2</v>
      </c>
      <c r="C3" s="129">
        <v>3</v>
      </c>
    </row>
    <row r="4" spans="1:3" ht="30" customHeight="1" x14ac:dyDescent="0.2">
      <c r="A4" s="130" t="s">
        <v>2</v>
      </c>
      <c r="B4" s="131" t="s">
        <v>190</v>
      </c>
      <c r="C4" s="132">
        <v>322237700</v>
      </c>
    </row>
    <row r="5" spans="1:3" ht="30" customHeight="1" x14ac:dyDescent="0.2">
      <c r="A5" s="130" t="s">
        <v>3</v>
      </c>
      <c r="B5" s="131" t="s">
        <v>191</v>
      </c>
      <c r="C5" s="132">
        <v>298118560</v>
      </c>
    </row>
    <row r="6" spans="1:3" ht="30" customHeight="1" x14ac:dyDescent="0.2">
      <c r="A6" s="134" t="s">
        <v>4</v>
      </c>
      <c r="B6" s="135" t="s">
        <v>192</v>
      </c>
      <c r="C6" s="136">
        <v>24119140</v>
      </c>
    </row>
    <row r="7" spans="1:3" ht="30" customHeight="1" x14ac:dyDescent="0.2">
      <c r="A7" s="130" t="s">
        <v>6</v>
      </c>
      <c r="B7" s="131" t="s">
        <v>193</v>
      </c>
      <c r="C7" s="132">
        <v>58593346</v>
      </c>
    </row>
    <row r="8" spans="1:3" ht="30" customHeight="1" x14ac:dyDescent="0.2">
      <c r="A8" s="130" t="s">
        <v>194</v>
      </c>
      <c r="B8" s="131" t="s">
        <v>195</v>
      </c>
      <c r="C8" s="132">
        <v>19253005</v>
      </c>
    </row>
    <row r="9" spans="1:3" ht="30" customHeight="1" x14ac:dyDescent="0.2">
      <c r="A9" s="134" t="s">
        <v>113</v>
      </c>
      <c r="B9" s="135" t="s">
        <v>196</v>
      </c>
      <c r="C9" s="136">
        <v>39340341</v>
      </c>
    </row>
    <row r="10" spans="1:3" ht="30" customHeight="1" x14ac:dyDescent="0.2">
      <c r="A10" s="134" t="s">
        <v>17</v>
      </c>
      <c r="B10" s="135" t="s">
        <v>197</v>
      </c>
      <c r="C10" s="136">
        <v>63459481</v>
      </c>
    </row>
    <row r="11" spans="1:3" ht="30" customHeight="1" x14ac:dyDescent="0.2">
      <c r="A11" s="134" t="s">
        <v>26</v>
      </c>
      <c r="B11" s="135" t="s">
        <v>198</v>
      </c>
      <c r="C11" s="136">
        <v>63459481</v>
      </c>
    </row>
    <row r="12" spans="1:3" ht="30" customHeight="1" x14ac:dyDescent="0.2">
      <c r="A12" s="134" t="s">
        <v>29</v>
      </c>
      <c r="B12" s="135" t="s">
        <v>199</v>
      </c>
      <c r="C12" s="136">
        <v>63459481</v>
      </c>
    </row>
  </sheetData>
  <mergeCells count="1">
    <mergeCell ref="A1:C1"/>
  </mergeCells>
  <pageMargins left="0.75" right="0.75" top="1.3541666666666667" bottom="1" header="0.5" footer="0.5"/>
  <pageSetup orientation="portrait" r:id="rId1"/>
  <headerFooter alignWithMargins="0">
    <oddHeader>&amp;C
&amp;"Times New Roman,Félkövér"&amp;12Mátraszentimre Községi Önkormányzat 2019. évi zárszámadása
&amp;R&amp;"Times New Roman,Félkövér"6. melléklet a 5/2020. (VII. 6.) sz.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9"/>
  <sheetViews>
    <sheetView view="pageLayout" zoomScaleNormal="100" workbookViewId="0">
      <selection activeCell="J2" sqref="J2"/>
    </sheetView>
  </sheetViews>
  <sheetFormatPr defaultRowHeight="12.75" x14ac:dyDescent="0.2"/>
  <cols>
    <col min="1" max="1" width="3.140625" bestFit="1" customWidth="1"/>
    <col min="2" max="2" width="29.28515625" customWidth="1"/>
    <col min="3" max="3" width="6.85546875" bestFit="1" customWidth="1"/>
    <col min="4" max="4" width="11.28515625" bestFit="1" customWidth="1"/>
    <col min="5" max="5" width="10" bestFit="1" customWidth="1"/>
    <col min="6" max="6" width="8.5703125" customWidth="1"/>
    <col min="7" max="7" width="7.7109375" customWidth="1"/>
    <col min="8" max="8" width="10" bestFit="1" customWidth="1"/>
    <col min="9" max="9" width="8.5703125" bestFit="1" customWidth="1"/>
    <col min="10" max="10" width="5.85546875" bestFit="1" customWidth="1"/>
    <col min="11" max="11" width="10" bestFit="1" customWidth="1"/>
    <col min="12" max="12" width="11.28515625" bestFit="1" customWidth="1"/>
  </cols>
  <sheetData>
    <row r="1" spans="1:12" ht="25.5" customHeight="1" x14ac:dyDescent="0.25">
      <c r="A1" s="173" t="s">
        <v>1162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126" x14ac:dyDescent="0.2">
      <c r="A2" s="129">
        <v>7</v>
      </c>
      <c r="B2" s="129" t="s">
        <v>10</v>
      </c>
      <c r="C2" s="129" t="s">
        <v>1153</v>
      </c>
      <c r="D2" s="129" t="s">
        <v>1154</v>
      </c>
      <c r="E2" s="129" t="s">
        <v>1155</v>
      </c>
      <c r="F2" s="129" t="s">
        <v>1159</v>
      </c>
      <c r="G2" s="129" t="s">
        <v>1160</v>
      </c>
      <c r="H2" s="129" t="s">
        <v>1161</v>
      </c>
      <c r="I2" s="129" t="s">
        <v>1152</v>
      </c>
      <c r="J2" s="129" t="s">
        <v>1156</v>
      </c>
      <c r="K2" s="129" t="s">
        <v>1157</v>
      </c>
      <c r="L2" s="129" t="s">
        <v>1158</v>
      </c>
    </row>
    <row r="3" spans="1:12" ht="15.75" x14ac:dyDescent="0.2">
      <c r="A3" s="129">
        <v>1</v>
      </c>
      <c r="B3" s="129">
        <v>2</v>
      </c>
      <c r="C3" s="129">
        <v>3</v>
      </c>
      <c r="D3" s="129">
        <v>4</v>
      </c>
      <c r="E3" s="129">
        <v>5</v>
      </c>
      <c r="F3" s="129">
        <v>6</v>
      </c>
      <c r="G3" s="129">
        <v>7</v>
      </c>
      <c r="H3" s="129">
        <v>8</v>
      </c>
      <c r="I3" s="129">
        <v>9</v>
      </c>
      <c r="J3" s="129">
        <v>10</v>
      </c>
      <c r="K3" s="129">
        <v>11</v>
      </c>
      <c r="L3" s="129">
        <v>12</v>
      </c>
    </row>
    <row r="4" spans="1:12" ht="18.75" customHeight="1" x14ac:dyDescent="0.2">
      <c r="A4" s="157" t="s">
        <v>200</v>
      </c>
      <c r="B4" s="158" t="s">
        <v>201</v>
      </c>
      <c r="C4" s="159">
        <v>9</v>
      </c>
      <c r="D4" s="159">
        <v>23166620</v>
      </c>
      <c r="E4" s="159">
        <v>1555503</v>
      </c>
      <c r="F4" s="159">
        <v>0</v>
      </c>
      <c r="G4" s="159">
        <v>0</v>
      </c>
      <c r="H4" s="159">
        <v>1275000</v>
      </c>
      <c r="I4" s="159">
        <v>271965</v>
      </c>
      <c r="J4" s="159">
        <v>0</v>
      </c>
      <c r="K4" s="159">
        <v>512416</v>
      </c>
      <c r="L4" s="159">
        <v>0</v>
      </c>
    </row>
    <row r="5" spans="1:12" ht="18.75" customHeight="1" x14ac:dyDescent="0.2">
      <c r="A5" s="123" t="s">
        <v>44</v>
      </c>
      <c r="B5" s="124" t="s">
        <v>202</v>
      </c>
      <c r="C5" s="125">
        <v>2</v>
      </c>
      <c r="D5" s="125">
        <v>5104748</v>
      </c>
      <c r="E5" s="125">
        <v>406649</v>
      </c>
      <c r="F5" s="125">
        <v>0</v>
      </c>
      <c r="G5" s="125">
        <v>0</v>
      </c>
      <c r="H5" s="125">
        <v>150000</v>
      </c>
      <c r="I5" s="125">
        <v>204541</v>
      </c>
      <c r="J5" s="125">
        <v>0</v>
      </c>
      <c r="K5" s="125">
        <v>191015</v>
      </c>
      <c r="L5" s="125">
        <v>0</v>
      </c>
    </row>
    <row r="6" spans="1:12" ht="18.75" customHeight="1" x14ac:dyDescent="0.2">
      <c r="A6" s="123" t="s">
        <v>45</v>
      </c>
      <c r="B6" s="124" t="s">
        <v>203</v>
      </c>
      <c r="C6" s="125">
        <v>2</v>
      </c>
      <c r="D6" s="125">
        <v>7109012</v>
      </c>
      <c r="E6" s="125">
        <v>403305</v>
      </c>
      <c r="F6" s="125">
        <v>0</v>
      </c>
      <c r="G6" s="125">
        <v>0</v>
      </c>
      <c r="H6" s="125">
        <v>250000</v>
      </c>
      <c r="I6" s="125">
        <v>310980</v>
      </c>
      <c r="J6" s="125">
        <v>0</v>
      </c>
      <c r="K6" s="125">
        <v>2259113</v>
      </c>
      <c r="L6" s="125">
        <v>0</v>
      </c>
    </row>
    <row r="7" spans="1:12" ht="31.5" x14ac:dyDescent="0.2">
      <c r="A7" s="150" t="s">
        <v>152</v>
      </c>
      <c r="B7" s="126" t="s">
        <v>204</v>
      </c>
      <c r="C7" s="127">
        <v>13</v>
      </c>
      <c r="D7" s="127">
        <v>35380380</v>
      </c>
      <c r="E7" s="127">
        <v>2365457</v>
      </c>
      <c r="F7" s="127">
        <v>0</v>
      </c>
      <c r="G7" s="127">
        <v>0</v>
      </c>
      <c r="H7" s="127">
        <v>1675000</v>
      </c>
      <c r="I7" s="127">
        <v>787486</v>
      </c>
      <c r="J7" s="127">
        <v>0</v>
      </c>
      <c r="K7" s="127">
        <v>2962544</v>
      </c>
      <c r="L7" s="127">
        <v>0</v>
      </c>
    </row>
    <row r="8" spans="1:12" ht="78.75" x14ac:dyDescent="0.2">
      <c r="A8" s="123" t="s">
        <v>205</v>
      </c>
      <c r="B8" s="124" t="s">
        <v>206</v>
      </c>
      <c r="C8" s="125">
        <v>3</v>
      </c>
      <c r="D8" s="125">
        <v>6539573</v>
      </c>
      <c r="E8" s="125">
        <v>199500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25">
        <v>148503</v>
      </c>
      <c r="L8" s="125">
        <v>0</v>
      </c>
    </row>
    <row r="9" spans="1:12" ht="18" customHeight="1" x14ac:dyDescent="0.2">
      <c r="A9" s="123" t="s">
        <v>122</v>
      </c>
      <c r="B9" s="124" t="s">
        <v>207</v>
      </c>
      <c r="C9" s="125">
        <v>1</v>
      </c>
      <c r="D9" s="125">
        <v>666757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</row>
    <row r="10" spans="1:12" ht="31.5" x14ac:dyDescent="0.2">
      <c r="A10" s="150" t="s">
        <v>208</v>
      </c>
      <c r="B10" s="126" t="s">
        <v>209</v>
      </c>
      <c r="C10" s="127">
        <v>4</v>
      </c>
      <c r="D10" s="127">
        <v>7206330</v>
      </c>
      <c r="E10" s="127">
        <v>199500</v>
      </c>
      <c r="F10" s="127">
        <v>0</v>
      </c>
      <c r="G10" s="127">
        <v>0</v>
      </c>
      <c r="H10" s="127">
        <v>0</v>
      </c>
      <c r="I10" s="127">
        <v>0</v>
      </c>
      <c r="J10" s="127">
        <v>0</v>
      </c>
      <c r="K10" s="127">
        <v>148503</v>
      </c>
      <c r="L10" s="127">
        <v>0</v>
      </c>
    </row>
    <row r="11" spans="1:12" ht="19.5" customHeight="1" x14ac:dyDescent="0.2">
      <c r="A11" s="123" t="s">
        <v>210</v>
      </c>
      <c r="B11" s="124" t="s">
        <v>211</v>
      </c>
      <c r="C11" s="125">
        <v>1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25">
        <v>0</v>
      </c>
      <c r="L11" s="125">
        <v>10497330</v>
      </c>
    </row>
    <row r="12" spans="1:12" ht="47.25" x14ac:dyDescent="0.2">
      <c r="A12" s="123" t="s">
        <v>212</v>
      </c>
      <c r="B12" s="124" t="s">
        <v>213</v>
      </c>
      <c r="C12" s="125">
        <v>4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0</v>
      </c>
      <c r="J12" s="125">
        <v>0</v>
      </c>
      <c r="K12" s="125">
        <v>0</v>
      </c>
      <c r="L12" s="125">
        <v>1989676</v>
      </c>
    </row>
    <row r="13" spans="1:12" ht="47.25" x14ac:dyDescent="0.2">
      <c r="A13" s="150" t="s">
        <v>214</v>
      </c>
      <c r="B13" s="126" t="s">
        <v>215</v>
      </c>
      <c r="C13" s="127">
        <v>5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12487006</v>
      </c>
    </row>
    <row r="14" spans="1:12" ht="63" x14ac:dyDescent="0.2">
      <c r="A14" s="150" t="s">
        <v>216</v>
      </c>
      <c r="B14" s="126" t="s">
        <v>217</v>
      </c>
      <c r="C14" s="127">
        <v>22</v>
      </c>
      <c r="D14" s="127">
        <v>42586710</v>
      </c>
      <c r="E14" s="127">
        <v>2564957</v>
      </c>
      <c r="F14" s="127">
        <v>0</v>
      </c>
      <c r="G14" s="127">
        <v>0</v>
      </c>
      <c r="H14" s="127">
        <v>1675000</v>
      </c>
      <c r="I14" s="127">
        <v>787486</v>
      </c>
      <c r="J14" s="127">
        <v>0</v>
      </c>
      <c r="K14" s="127">
        <v>3111047</v>
      </c>
      <c r="L14" s="127">
        <v>12487006</v>
      </c>
    </row>
    <row r="15" spans="1:12" ht="63" x14ac:dyDescent="0.2">
      <c r="A15" s="123" t="s">
        <v>218</v>
      </c>
      <c r="B15" s="124" t="s">
        <v>219</v>
      </c>
      <c r="C15" s="125">
        <v>22</v>
      </c>
      <c r="D15" s="125">
        <v>0</v>
      </c>
      <c r="E15" s="125">
        <v>0</v>
      </c>
      <c r="F15" s="125">
        <v>0</v>
      </c>
      <c r="G15" s="125"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</row>
    <row r="16" spans="1:12" ht="63" x14ac:dyDescent="0.2">
      <c r="A16" s="123" t="s">
        <v>220</v>
      </c>
      <c r="B16" s="124" t="s">
        <v>221</v>
      </c>
      <c r="C16" s="125">
        <v>22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125">
        <v>0</v>
      </c>
      <c r="J16" s="125">
        <v>0</v>
      </c>
      <c r="K16" s="125">
        <v>0</v>
      </c>
      <c r="L16" s="125">
        <v>0</v>
      </c>
    </row>
    <row r="17" spans="1:12" ht="31.5" x14ac:dyDescent="0.2">
      <c r="A17" s="123" t="s">
        <v>222</v>
      </c>
      <c r="B17" s="124" t="s">
        <v>223</v>
      </c>
      <c r="C17" s="125">
        <v>1</v>
      </c>
      <c r="D17" s="125">
        <v>0</v>
      </c>
      <c r="E17" s="125">
        <v>0</v>
      </c>
      <c r="F17" s="125">
        <v>0</v>
      </c>
      <c r="G17" s="125">
        <v>0</v>
      </c>
      <c r="H17" s="125">
        <v>0</v>
      </c>
      <c r="I17" s="125">
        <v>0</v>
      </c>
      <c r="J17" s="125">
        <v>0</v>
      </c>
      <c r="K17" s="125">
        <v>0</v>
      </c>
      <c r="L17" s="125">
        <v>0</v>
      </c>
    </row>
    <row r="18" spans="1:12" ht="47.25" x14ac:dyDescent="0.2">
      <c r="A18" s="123" t="s">
        <v>224</v>
      </c>
      <c r="B18" s="124" t="s">
        <v>225</v>
      </c>
      <c r="C18" s="125">
        <v>1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5">
        <v>0</v>
      </c>
      <c r="J18" s="125">
        <v>0</v>
      </c>
      <c r="K18" s="125">
        <v>0</v>
      </c>
      <c r="L18" s="125">
        <v>0</v>
      </c>
    </row>
    <row r="19" spans="1:12" ht="63" x14ac:dyDescent="0.2">
      <c r="A19" s="123" t="s">
        <v>81</v>
      </c>
      <c r="B19" s="124" t="s">
        <v>226</v>
      </c>
      <c r="C19" s="125">
        <v>22</v>
      </c>
      <c r="D19" s="125">
        <v>0</v>
      </c>
      <c r="E19" s="125">
        <v>0</v>
      </c>
      <c r="F19" s="125">
        <v>0</v>
      </c>
      <c r="G19" s="125">
        <v>0</v>
      </c>
      <c r="H19" s="125">
        <v>0</v>
      </c>
      <c r="I19" s="125">
        <v>0</v>
      </c>
      <c r="J19" s="125">
        <v>0</v>
      </c>
      <c r="K19" s="125">
        <v>0</v>
      </c>
      <c r="L19" s="125">
        <v>0</v>
      </c>
    </row>
  </sheetData>
  <mergeCells count="1">
    <mergeCell ref="A1:L1"/>
  </mergeCells>
  <pageMargins left="0.75" right="0.75" top="0.98958333333333337" bottom="1" header="0.5" footer="0.5"/>
  <pageSetup orientation="landscape" r:id="rId1"/>
  <headerFooter alignWithMargins="0">
    <oddHeader>&amp;C
&amp;"Times New Roman,Félkövér"&amp;12Mátraszentimre Községi Önkormányzat 2019. évi zárszámadása
&amp;"Arial CE,Normál"&amp;10
&amp;R&amp;"Times New Roman,Félkövér"7. melléklet a  5/2020. (VII.6 .) sz. Önkormányzati rendelethez</oddHeader>
    <oddFooter>&amp;C&amp;"Times New Roman,Félkövér"&amp;P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4"/>
  <sheetViews>
    <sheetView view="pageLayout" zoomScaleNormal="100" workbookViewId="0">
      <selection activeCell="I3" sqref="I3"/>
    </sheetView>
  </sheetViews>
  <sheetFormatPr defaultRowHeight="12.75" x14ac:dyDescent="0.2"/>
  <cols>
    <col min="1" max="1" width="3.28515625" bestFit="1" customWidth="1"/>
    <col min="2" max="2" width="21.5703125" customWidth="1"/>
    <col min="3" max="3" width="11.5703125" bestFit="1" customWidth="1"/>
    <col min="4" max="4" width="9.140625" bestFit="1" customWidth="1"/>
    <col min="5" max="5" width="7.7109375" customWidth="1"/>
    <col min="6" max="6" width="10.42578125" bestFit="1" customWidth="1"/>
    <col min="7" max="7" width="11.42578125" customWidth="1"/>
    <col min="8" max="8" width="10.7109375" customWidth="1"/>
    <col min="9" max="9" width="12.7109375" customWidth="1"/>
    <col min="10" max="10" width="11.140625" customWidth="1"/>
  </cols>
  <sheetData>
    <row r="1" spans="1:10" ht="27" customHeight="1" x14ac:dyDescent="0.2">
      <c r="A1" s="174" t="s">
        <v>1169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110.25" x14ac:dyDescent="0.2">
      <c r="A2" s="129"/>
      <c r="B2" s="139" t="s">
        <v>10</v>
      </c>
      <c r="C2" s="139" t="s">
        <v>1163</v>
      </c>
      <c r="D2" s="139" t="s">
        <v>1164</v>
      </c>
      <c r="E2" s="139" t="s">
        <v>1165</v>
      </c>
      <c r="F2" s="139" t="s">
        <v>1166</v>
      </c>
      <c r="G2" s="139" t="s">
        <v>1167</v>
      </c>
      <c r="H2" s="139" t="s">
        <v>1168</v>
      </c>
      <c r="I2" s="139" t="s">
        <v>227</v>
      </c>
      <c r="J2" s="139" t="s">
        <v>228</v>
      </c>
    </row>
    <row r="3" spans="1:10" ht="15.75" x14ac:dyDescent="0.2">
      <c r="A3" s="129">
        <v>1</v>
      </c>
      <c r="B3" s="129">
        <v>2</v>
      </c>
      <c r="C3" s="129">
        <v>3</v>
      </c>
      <c r="D3" s="129">
        <v>4</v>
      </c>
      <c r="E3" s="129">
        <v>5</v>
      </c>
      <c r="F3" s="129">
        <v>6</v>
      </c>
      <c r="G3" s="129">
        <v>7</v>
      </c>
      <c r="H3" s="129">
        <v>8</v>
      </c>
      <c r="I3" s="129">
        <v>9</v>
      </c>
      <c r="J3" s="129">
        <v>10</v>
      </c>
    </row>
    <row r="4" spans="1:10" ht="15.75" x14ac:dyDescent="0.2">
      <c r="A4" s="157" t="s">
        <v>2</v>
      </c>
      <c r="B4" s="158" t="s">
        <v>229</v>
      </c>
      <c r="C4" s="159">
        <v>0</v>
      </c>
      <c r="D4" s="159">
        <v>1</v>
      </c>
      <c r="E4" s="159">
        <v>1</v>
      </c>
      <c r="F4" s="159">
        <v>0</v>
      </c>
      <c r="G4" s="159">
        <v>3</v>
      </c>
      <c r="H4" s="159">
        <v>1</v>
      </c>
      <c r="I4" s="159">
        <v>4</v>
      </c>
      <c r="J4" s="159">
        <v>5</v>
      </c>
    </row>
    <row r="5" spans="1:10" ht="15.75" x14ac:dyDescent="0.2">
      <c r="A5" s="150" t="s">
        <v>4</v>
      </c>
      <c r="B5" s="126" t="s">
        <v>230</v>
      </c>
      <c r="C5" s="127">
        <v>0</v>
      </c>
      <c r="D5" s="127">
        <v>1</v>
      </c>
      <c r="E5" s="127">
        <v>1</v>
      </c>
      <c r="F5" s="127">
        <v>0</v>
      </c>
      <c r="G5" s="127">
        <v>3</v>
      </c>
      <c r="H5" s="127">
        <v>1</v>
      </c>
      <c r="I5" s="127">
        <v>4</v>
      </c>
      <c r="J5" s="127">
        <v>5</v>
      </c>
    </row>
    <row r="6" spans="1:10" ht="15.75" x14ac:dyDescent="0.2">
      <c r="A6" s="123" t="s">
        <v>6</v>
      </c>
      <c r="B6" s="124" t="s">
        <v>231</v>
      </c>
      <c r="C6" s="125">
        <v>0</v>
      </c>
      <c r="D6" s="125">
        <v>0</v>
      </c>
      <c r="E6" s="125">
        <v>0</v>
      </c>
      <c r="F6" s="125">
        <v>0</v>
      </c>
      <c r="G6" s="125">
        <v>1</v>
      </c>
      <c r="H6" s="125">
        <v>1</v>
      </c>
      <c r="I6" s="125">
        <v>2</v>
      </c>
      <c r="J6" s="125">
        <v>2</v>
      </c>
    </row>
    <row r="7" spans="1:10" ht="31.5" x14ac:dyDescent="0.2">
      <c r="A7" s="150" t="s">
        <v>25</v>
      </c>
      <c r="B7" s="126" t="s">
        <v>232</v>
      </c>
      <c r="C7" s="127">
        <v>0</v>
      </c>
      <c r="D7" s="127">
        <v>0</v>
      </c>
      <c r="E7" s="127">
        <v>0</v>
      </c>
      <c r="F7" s="127">
        <v>0</v>
      </c>
      <c r="G7" s="127">
        <v>1</v>
      </c>
      <c r="H7" s="127">
        <v>1</v>
      </c>
      <c r="I7" s="127">
        <v>2</v>
      </c>
      <c r="J7" s="127">
        <v>2</v>
      </c>
    </row>
    <row r="8" spans="1:10" ht="47.25" x14ac:dyDescent="0.2">
      <c r="A8" s="150" t="s">
        <v>154</v>
      </c>
      <c r="B8" s="126" t="s">
        <v>233</v>
      </c>
      <c r="C8" s="127">
        <v>0</v>
      </c>
      <c r="D8" s="127">
        <v>0</v>
      </c>
      <c r="E8" s="127">
        <v>0</v>
      </c>
      <c r="F8" s="127">
        <v>0</v>
      </c>
      <c r="G8" s="127">
        <v>1</v>
      </c>
      <c r="H8" s="127">
        <v>0</v>
      </c>
      <c r="I8" s="127">
        <v>1</v>
      </c>
      <c r="J8" s="127">
        <v>1</v>
      </c>
    </row>
    <row r="9" spans="1:10" ht="31.5" x14ac:dyDescent="0.2">
      <c r="A9" s="123" t="s">
        <v>26</v>
      </c>
      <c r="B9" s="124" t="s">
        <v>234</v>
      </c>
      <c r="C9" s="125">
        <v>0</v>
      </c>
      <c r="D9" s="125">
        <v>0</v>
      </c>
      <c r="E9" s="125">
        <v>0</v>
      </c>
      <c r="F9" s="125">
        <v>0</v>
      </c>
      <c r="G9" s="125">
        <v>1</v>
      </c>
      <c r="H9" s="125">
        <v>0</v>
      </c>
      <c r="I9" s="125">
        <v>1</v>
      </c>
      <c r="J9" s="125">
        <v>1</v>
      </c>
    </row>
    <row r="10" spans="1:10" ht="15.75" x14ac:dyDescent="0.2">
      <c r="A10" s="123" t="s">
        <v>32</v>
      </c>
      <c r="B10" s="124" t="s">
        <v>235</v>
      </c>
      <c r="C10" s="125">
        <v>0</v>
      </c>
      <c r="D10" s="125">
        <v>0</v>
      </c>
      <c r="E10" s="125">
        <v>0</v>
      </c>
      <c r="F10" s="125">
        <v>1</v>
      </c>
      <c r="G10" s="125">
        <v>0</v>
      </c>
      <c r="H10" s="125">
        <v>0</v>
      </c>
      <c r="I10" s="125">
        <v>1</v>
      </c>
      <c r="J10" s="125">
        <v>1</v>
      </c>
    </row>
    <row r="11" spans="1:10" ht="15.75" x14ac:dyDescent="0.2">
      <c r="A11" s="123" t="s">
        <v>33</v>
      </c>
      <c r="B11" s="124" t="s">
        <v>236</v>
      </c>
      <c r="C11" s="125">
        <v>0</v>
      </c>
      <c r="D11" s="125">
        <v>0</v>
      </c>
      <c r="E11" s="125">
        <v>0</v>
      </c>
      <c r="F11" s="125">
        <v>0</v>
      </c>
      <c r="G11" s="125">
        <v>1</v>
      </c>
      <c r="H11" s="125">
        <v>0</v>
      </c>
      <c r="I11" s="125">
        <v>1</v>
      </c>
      <c r="J11" s="125">
        <v>1</v>
      </c>
    </row>
    <row r="12" spans="1:10" ht="15.75" x14ac:dyDescent="0.2">
      <c r="A12" s="123" t="s">
        <v>34</v>
      </c>
      <c r="B12" s="124" t="s">
        <v>237</v>
      </c>
      <c r="C12" s="125">
        <v>0</v>
      </c>
      <c r="D12" s="125">
        <v>0</v>
      </c>
      <c r="E12" s="125">
        <v>0</v>
      </c>
      <c r="F12" s="125">
        <v>4</v>
      </c>
      <c r="G12" s="125">
        <v>8</v>
      </c>
      <c r="H12" s="125">
        <v>0</v>
      </c>
      <c r="I12" s="125">
        <v>12</v>
      </c>
      <c r="J12" s="125">
        <v>12</v>
      </c>
    </row>
    <row r="13" spans="1:10" ht="31.5" x14ac:dyDescent="0.2">
      <c r="A13" s="150" t="s">
        <v>238</v>
      </c>
      <c r="B13" s="126" t="s">
        <v>239</v>
      </c>
      <c r="C13" s="127">
        <v>0</v>
      </c>
      <c r="D13" s="127">
        <v>0</v>
      </c>
      <c r="E13" s="127">
        <v>0</v>
      </c>
      <c r="F13" s="127">
        <v>5</v>
      </c>
      <c r="G13" s="127">
        <v>10</v>
      </c>
      <c r="H13" s="127">
        <v>0</v>
      </c>
      <c r="I13" s="127">
        <v>15</v>
      </c>
      <c r="J13" s="127">
        <v>15</v>
      </c>
    </row>
    <row r="14" spans="1:10" ht="31.5" x14ac:dyDescent="0.2">
      <c r="A14" s="150" t="s">
        <v>38</v>
      </c>
      <c r="B14" s="126" t="s">
        <v>240</v>
      </c>
      <c r="C14" s="127">
        <v>0</v>
      </c>
      <c r="D14" s="127">
        <v>1</v>
      </c>
      <c r="E14" s="127">
        <v>1</v>
      </c>
      <c r="F14" s="127">
        <v>5</v>
      </c>
      <c r="G14" s="127">
        <v>14</v>
      </c>
      <c r="H14" s="127">
        <v>2</v>
      </c>
      <c r="I14" s="127">
        <v>21</v>
      </c>
      <c r="J14" s="127">
        <v>22</v>
      </c>
    </row>
    <row r="15" spans="1:10" ht="31.5" x14ac:dyDescent="0.2">
      <c r="A15" s="150" t="s">
        <v>45</v>
      </c>
      <c r="B15" s="126" t="s">
        <v>241</v>
      </c>
      <c r="C15" s="127">
        <v>0</v>
      </c>
      <c r="D15" s="127">
        <v>0</v>
      </c>
      <c r="E15" s="127">
        <v>0</v>
      </c>
      <c r="F15" s="127">
        <v>3</v>
      </c>
      <c r="G15" s="127">
        <v>9</v>
      </c>
      <c r="H15" s="127">
        <v>1</v>
      </c>
      <c r="I15" s="127">
        <v>13</v>
      </c>
      <c r="J15" s="127">
        <v>13</v>
      </c>
    </row>
    <row r="16" spans="1:10" ht="15.75" x14ac:dyDescent="0.2">
      <c r="A16" s="123" t="s">
        <v>47</v>
      </c>
      <c r="B16" s="124" t="s">
        <v>242</v>
      </c>
      <c r="C16" s="125">
        <v>0</v>
      </c>
      <c r="D16" s="125">
        <v>0</v>
      </c>
      <c r="E16" s="125">
        <v>0</v>
      </c>
      <c r="F16" s="125">
        <v>3</v>
      </c>
      <c r="G16" s="125">
        <v>9</v>
      </c>
      <c r="H16" s="125">
        <v>1</v>
      </c>
      <c r="I16" s="125">
        <v>13</v>
      </c>
      <c r="J16" s="125">
        <v>13</v>
      </c>
    </row>
    <row r="17" spans="1:10" ht="63" x14ac:dyDescent="0.2">
      <c r="A17" s="150" t="s">
        <v>243</v>
      </c>
      <c r="B17" s="126" t="s">
        <v>244</v>
      </c>
      <c r="C17" s="127">
        <v>0</v>
      </c>
      <c r="D17" s="127">
        <v>0</v>
      </c>
      <c r="E17" s="127">
        <v>0</v>
      </c>
      <c r="F17" s="127">
        <v>2</v>
      </c>
      <c r="G17" s="127">
        <v>2</v>
      </c>
      <c r="H17" s="127">
        <v>0</v>
      </c>
      <c r="I17" s="127">
        <v>4</v>
      </c>
      <c r="J17" s="127">
        <v>4</v>
      </c>
    </row>
    <row r="18" spans="1:10" ht="15.75" x14ac:dyDescent="0.2">
      <c r="A18" s="123" t="s">
        <v>245</v>
      </c>
      <c r="B18" s="124" t="s">
        <v>242</v>
      </c>
      <c r="C18" s="125">
        <v>0</v>
      </c>
      <c r="D18" s="125">
        <v>0</v>
      </c>
      <c r="E18" s="125">
        <v>0</v>
      </c>
      <c r="F18" s="125">
        <v>2</v>
      </c>
      <c r="G18" s="125">
        <v>2</v>
      </c>
      <c r="H18" s="125">
        <v>0</v>
      </c>
      <c r="I18" s="125">
        <v>4</v>
      </c>
      <c r="J18" s="125">
        <v>4</v>
      </c>
    </row>
    <row r="19" spans="1:10" ht="47.25" x14ac:dyDescent="0.2">
      <c r="A19" s="150" t="s">
        <v>77</v>
      </c>
      <c r="B19" s="126" t="s">
        <v>246</v>
      </c>
      <c r="C19" s="127">
        <v>0</v>
      </c>
      <c r="D19" s="127">
        <v>0</v>
      </c>
      <c r="E19" s="127">
        <v>0</v>
      </c>
      <c r="F19" s="127">
        <v>1</v>
      </c>
      <c r="G19" s="127">
        <v>0</v>
      </c>
      <c r="H19" s="127">
        <v>0</v>
      </c>
      <c r="I19" s="127">
        <v>1</v>
      </c>
      <c r="J19" s="127">
        <v>1</v>
      </c>
    </row>
    <row r="20" spans="1:10" ht="15.75" x14ac:dyDescent="0.2">
      <c r="A20" s="123" t="s">
        <v>247</v>
      </c>
      <c r="B20" s="124" t="s">
        <v>242</v>
      </c>
      <c r="C20" s="125">
        <v>0</v>
      </c>
      <c r="D20" s="125">
        <v>0</v>
      </c>
      <c r="E20" s="125">
        <v>0</v>
      </c>
      <c r="F20" s="125">
        <v>1</v>
      </c>
      <c r="G20" s="125">
        <v>0</v>
      </c>
      <c r="H20" s="125">
        <v>0</v>
      </c>
      <c r="I20" s="125">
        <v>1</v>
      </c>
      <c r="J20" s="125">
        <v>1</v>
      </c>
    </row>
    <row r="21" spans="1:10" ht="47.25" x14ac:dyDescent="0.2">
      <c r="A21" s="150" t="s">
        <v>248</v>
      </c>
      <c r="B21" s="126" t="s">
        <v>249</v>
      </c>
      <c r="C21" s="127">
        <v>0</v>
      </c>
      <c r="D21" s="127">
        <v>1</v>
      </c>
      <c r="E21" s="127">
        <v>1</v>
      </c>
      <c r="F21" s="127">
        <v>0</v>
      </c>
      <c r="G21" s="127">
        <v>3</v>
      </c>
      <c r="H21" s="127">
        <v>1</v>
      </c>
      <c r="I21" s="127">
        <v>4</v>
      </c>
      <c r="J21" s="127">
        <v>5</v>
      </c>
    </row>
    <row r="22" spans="1:10" ht="15.75" x14ac:dyDescent="0.2">
      <c r="A22" s="123" t="s">
        <v>250</v>
      </c>
      <c r="B22" s="124" t="s">
        <v>242</v>
      </c>
      <c r="C22" s="125">
        <v>0</v>
      </c>
      <c r="D22" s="125">
        <v>1</v>
      </c>
      <c r="E22" s="125">
        <v>1</v>
      </c>
      <c r="F22" s="125">
        <v>0</v>
      </c>
      <c r="G22" s="125">
        <v>3</v>
      </c>
      <c r="H22" s="125">
        <v>1</v>
      </c>
      <c r="I22" s="125">
        <v>4</v>
      </c>
      <c r="J22" s="125">
        <v>5</v>
      </c>
    </row>
    <row r="23" spans="1:10" ht="63" x14ac:dyDescent="0.2">
      <c r="A23" s="150" t="s">
        <v>118</v>
      </c>
      <c r="B23" s="126" t="s">
        <v>251</v>
      </c>
      <c r="C23" s="127">
        <v>0</v>
      </c>
      <c r="D23" s="127">
        <v>0</v>
      </c>
      <c r="E23" s="127">
        <v>0</v>
      </c>
      <c r="F23" s="127">
        <v>1</v>
      </c>
      <c r="G23" s="127">
        <v>0</v>
      </c>
      <c r="H23" s="127">
        <v>2</v>
      </c>
      <c r="I23" s="127">
        <v>3</v>
      </c>
      <c r="J23" s="127">
        <v>3</v>
      </c>
    </row>
    <row r="24" spans="1:10" ht="15.75" x14ac:dyDescent="0.2">
      <c r="A24" s="123" t="s">
        <v>252</v>
      </c>
      <c r="B24" s="124" t="s">
        <v>242</v>
      </c>
      <c r="C24" s="125">
        <v>0</v>
      </c>
      <c r="D24" s="125">
        <v>0</v>
      </c>
      <c r="E24" s="125">
        <v>0</v>
      </c>
      <c r="F24" s="125">
        <v>1</v>
      </c>
      <c r="G24" s="125">
        <v>0</v>
      </c>
      <c r="H24" s="125">
        <v>2</v>
      </c>
      <c r="I24" s="125">
        <v>3</v>
      </c>
      <c r="J24" s="125">
        <v>3</v>
      </c>
    </row>
  </sheetData>
  <mergeCells count="1">
    <mergeCell ref="A1:J1"/>
  </mergeCells>
  <pageMargins left="0.75" right="0.75" top="1.1041666666666667" bottom="1" header="0.5" footer="0.5"/>
  <pageSetup orientation="landscape" r:id="rId1"/>
  <headerFooter alignWithMargins="0">
    <oddHeader>&amp;C
&amp;"Times New Roman,Félkövér"&amp;12Mátraszentimre Községi Önkormányzat 2019. évi zárszámadása
&amp;R&amp;"Times New Roman,Félkövér"8. melléklet a  5/2020. (VII.6.) sz. Önkormányzati rendelethez</oddHeader>
    <oddFooter>&amp;C&amp;"Times New Roman,Félkövér"&amp;P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7"/>
  <sheetViews>
    <sheetView view="pageLayout" zoomScaleNormal="100" zoomScaleSheetLayoutView="100" workbookViewId="0">
      <selection sqref="A1:F1"/>
    </sheetView>
  </sheetViews>
  <sheetFormatPr defaultColWidth="11.5703125" defaultRowHeight="15" x14ac:dyDescent="0.25"/>
  <cols>
    <col min="1" max="1" width="11.28515625" style="1" bestFit="1" customWidth="1"/>
    <col min="2" max="2" width="53.7109375" style="1" customWidth="1"/>
    <col min="3" max="5" width="20.85546875" style="1" bestFit="1" customWidth="1"/>
    <col min="6" max="6" width="12.42578125" style="1" customWidth="1"/>
    <col min="7" max="16384" width="11.5703125" style="1"/>
  </cols>
  <sheetData>
    <row r="1" spans="1:6" ht="13.9" customHeight="1" x14ac:dyDescent="0.25">
      <c r="A1" s="177" t="s">
        <v>1199</v>
      </c>
      <c r="B1" s="177"/>
      <c r="C1" s="177"/>
      <c r="D1" s="177"/>
      <c r="E1" s="177"/>
      <c r="F1" s="177"/>
    </row>
    <row r="2" spans="1:6" ht="33.75" customHeight="1" x14ac:dyDescent="0.3">
      <c r="A2" s="178" t="s">
        <v>1196</v>
      </c>
      <c r="B2" s="178"/>
      <c r="C2" s="178"/>
      <c r="D2" s="178"/>
      <c r="E2" s="178"/>
      <c r="F2" s="178"/>
    </row>
    <row r="3" spans="1:6" ht="12.75" customHeight="1" x14ac:dyDescent="0.3">
      <c r="A3" s="24"/>
      <c r="B3" s="24"/>
      <c r="C3" s="24"/>
      <c r="D3" s="24"/>
      <c r="E3" s="25"/>
      <c r="F3" s="25"/>
    </row>
    <row r="4" spans="1:6" ht="29.85" customHeight="1" x14ac:dyDescent="0.25">
      <c r="A4" s="179" t="s">
        <v>1188</v>
      </c>
      <c r="B4" s="179"/>
      <c r="C4" s="179"/>
      <c r="D4" s="179"/>
      <c r="E4" s="179"/>
      <c r="F4" s="179"/>
    </row>
    <row r="5" spans="1:6" ht="15" customHeight="1" x14ac:dyDescent="0.3">
      <c r="A5" s="26"/>
      <c r="B5" s="180"/>
      <c r="C5" s="180"/>
      <c r="D5" s="180"/>
      <c r="E5" s="177" t="s">
        <v>557</v>
      </c>
      <c r="F5" s="177"/>
    </row>
    <row r="6" spans="1:6" ht="18.75" x14ac:dyDescent="0.3">
      <c r="A6" s="26"/>
      <c r="B6" s="27"/>
      <c r="C6" s="27"/>
      <c r="D6" s="27"/>
      <c r="E6" s="25"/>
      <c r="F6" s="25"/>
    </row>
    <row r="7" spans="1:6" ht="56.25" x14ac:dyDescent="0.25">
      <c r="A7" s="28" t="s">
        <v>579</v>
      </c>
      <c r="B7" s="28" t="s">
        <v>580</v>
      </c>
      <c r="C7" s="29" t="s">
        <v>1187</v>
      </c>
      <c r="D7" s="29" t="s">
        <v>1000</v>
      </c>
      <c r="E7" s="29" t="s">
        <v>1001</v>
      </c>
      <c r="F7" s="29" t="s">
        <v>559</v>
      </c>
    </row>
    <row r="8" spans="1:6" ht="18.75" x14ac:dyDescent="0.3">
      <c r="A8" s="30">
        <v>1</v>
      </c>
      <c r="B8" s="31" t="s">
        <v>581</v>
      </c>
      <c r="C8" s="32">
        <v>32000000</v>
      </c>
      <c r="D8" s="32">
        <v>32000000</v>
      </c>
      <c r="E8" s="33">
        <v>33022440</v>
      </c>
      <c r="F8" s="34">
        <f>E8/D8</f>
        <v>1.0319512500000001</v>
      </c>
    </row>
    <row r="9" spans="1:6" ht="18.75" x14ac:dyDescent="0.3">
      <c r="A9" s="30">
        <v>2</v>
      </c>
      <c r="B9" s="31" t="s">
        <v>582</v>
      </c>
      <c r="C9" s="32">
        <v>0</v>
      </c>
      <c r="D9" s="32">
        <v>0</v>
      </c>
      <c r="E9" s="33">
        <v>0</v>
      </c>
      <c r="F9" s="34"/>
    </row>
    <row r="10" spans="1:6" ht="18.75" x14ac:dyDescent="0.3">
      <c r="A10" s="30">
        <v>3</v>
      </c>
      <c r="B10" s="31" t="s">
        <v>583</v>
      </c>
      <c r="C10" s="32">
        <v>2600000</v>
      </c>
      <c r="D10" s="32">
        <v>2600000</v>
      </c>
      <c r="E10" s="33">
        <v>2760833</v>
      </c>
      <c r="F10" s="34">
        <f t="shared" ref="F10:F17" si="0">E10/D10</f>
        <v>1.0618588461538461</v>
      </c>
    </row>
    <row r="11" spans="1:6" ht="18.75" x14ac:dyDescent="0.3">
      <c r="A11" s="30">
        <v>4</v>
      </c>
      <c r="B11" s="31" t="s">
        <v>584</v>
      </c>
      <c r="C11" s="32">
        <v>18000000</v>
      </c>
      <c r="D11" s="32">
        <v>18000000</v>
      </c>
      <c r="E11" s="33">
        <v>18507185</v>
      </c>
      <c r="F11" s="34">
        <f t="shared" si="0"/>
        <v>1.0281769444444444</v>
      </c>
    </row>
    <row r="12" spans="1:6" s="39" customFormat="1" ht="18.75" x14ac:dyDescent="0.3">
      <c r="A12" s="35">
        <v>5</v>
      </c>
      <c r="B12" s="36" t="s">
        <v>585</v>
      </c>
      <c r="C12" s="37">
        <f>SUM(C8:C11)</f>
        <v>52600000</v>
      </c>
      <c r="D12" s="37">
        <f>SUM(D8:D11)</f>
        <v>52600000</v>
      </c>
      <c r="E12" s="37">
        <f>SUM(E8:E11)</f>
        <v>54290458</v>
      </c>
      <c r="F12" s="38">
        <f t="shared" si="0"/>
        <v>1.0321379847908745</v>
      </c>
    </row>
    <row r="13" spans="1:6" ht="18.75" x14ac:dyDescent="0.3">
      <c r="A13" s="30">
        <v>6</v>
      </c>
      <c r="B13" s="31" t="s">
        <v>586</v>
      </c>
      <c r="C13" s="32">
        <v>60000000</v>
      </c>
      <c r="D13" s="32">
        <v>79000000</v>
      </c>
      <c r="E13" s="33">
        <v>83074552</v>
      </c>
      <c r="F13" s="34">
        <f t="shared" si="0"/>
        <v>1.0515766075949367</v>
      </c>
    </row>
    <row r="14" spans="1:6" ht="18.75" x14ac:dyDescent="0.3">
      <c r="A14" s="30">
        <v>7</v>
      </c>
      <c r="B14" s="31" t="s">
        <v>587</v>
      </c>
      <c r="C14" s="32">
        <v>0</v>
      </c>
      <c r="D14" s="32"/>
      <c r="E14" s="33"/>
      <c r="F14" s="34"/>
    </row>
    <row r="15" spans="1:6" s="39" customFormat="1" ht="18.75" x14ac:dyDescent="0.3">
      <c r="A15" s="35">
        <v>8</v>
      </c>
      <c r="B15" s="36" t="s">
        <v>588</v>
      </c>
      <c r="C15" s="40">
        <f>SUM(C13:C14)</f>
        <v>60000000</v>
      </c>
      <c r="D15" s="40">
        <f>SUM(D13:D14)</f>
        <v>79000000</v>
      </c>
      <c r="E15" s="40">
        <f>SUM(E13:E14)</f>
        <v>83074552</v>
      </c>
      <c r="F15" s="38">
        <f t="shared" si="0"/>
        <v>1.0515766075949367</v>
      </c>
    </row>
    <row r="16" spans="1:6" ht="18.75" x14ac:dyDescent="0.3">
      <c r="A16" s="30">
        <v>9</v>
      </c>
      <c r="B16" s="31" t="s">
        <v>589</v>
      </c>
      <c r="C16" s="32">
        <v>1433000</v>
      </c>
      <c r="D16" s="32">
        <v>1433000</v>
      </c>
      <c r="E16" s="33">
        <v>1441277</v>
      </c>
      <c r="F16" s="34">
        <f t="shared" si="0"/>
        <v>1.0057759944173064</v>
      </c>
    </row>
    <row r="17" spans="1:6" ht="18.75" x14ac:dyDescent="0.3">
      <c r="A17" s="30">
        <v>10</v>
      </c>
      <c r="B17" s="31" t="s">
        <v>590</v>
      </c>
      <c r="C17" s="32">
        <v>40000000</v>
      </c>
      <c r="D17" s="32">
        <v>40000000</v>
      </c>
      <c r="E17" s="33">
        <v>42775064</v>
      </c>
      <c r="F17" s="34">
        <f t="shared" si="0"/>
        <v>1.0693766</v>
      </c>
    </row>
    <row r="18" spans="1:6" ht="18.75" x14ac:dyDescent="0.3">
      <c r="A18" s="30">
        <v>11</v>
      </c>
      <c r="B18" s="31" t="s">
        <v>591</v>
      </c>
      <c r="C18" s="32">
        <v>0</v>
      </c>
      <c r="D18" s="32">
        <v>0</v>
      </c>
      <c r="E18" s="33"/>
      <c r="F18" s="34"/>
    </row>
    <row r="19" spans="1:6" s="39" customFormat="1" ht="18.75" x14ac:dyDescent="0.3">
      <c r="A19" s="35">
        <v>12</v>
      </c>
      <c r="B19" s="36" t="s">
        <v>592</v>
      </c>
      <c r="C19" s="40">
        <f>C17+C18</f>
        <v>40000000</v>
      </c>
      <c r="D19" s="40">
        <f>D17+D18</f>
        <v>40000000</v>
      </c>
      <c r="E19" s="40">
        <f>E17+E18</f>
        <v>42775064</v>
      </c>
      <c r="F19" s="38">
        <f>E19/D19</f>
        <v>1.0693766</v>
      </c>
    </row>
    <row r="20" spans="1:6" s="39" customFormat="1" ht="18.75" x14ac:dyDescent="0.3">
      <c r="A20" s="35">
        <v>13</v>
      </c>
      <c r="B20" s="41" t="s">
        <v>593</v>
      </c>
      <c r="C20" s="40">
        <f>C15+C16+C19</f>
        <v>101433000</v>
      </c>
      <c r="D20" s="40">
        <f>D15+D16+D19</f>
        <v>120433000</v>
      </c>
      <c r="E20" s="40">
        <f>E15+E16+E19</f>
        <v>127290893</v>
      </c>
      <c r="F20" s="38">
        <f>E20/D20</f>
        <v>1.0569436367108682</v>
      </c>
    </row>
    <row r="21" spans="1:6" ht="18.75" x14ac:dyDescent="0.3">
      <c r="A21" s="30">
        <v>14</v>
      </c>
      <c r="B21" s="31" t="s">
        <v>594</v>
      </c>
      <c r="C21" s="32">
        <v>100000</v>
      </c>
      <c r="D21" s="32">
        <v>100000</v>
      </c>
      <c r="E21" s="33">
        <v>440588</v>
      </c>
      <c r="F21" s="34">
        <f>E21/D21</f>
        <v>4.4058799999999998</v>
      </c>
    </row>
    <row r="22" spans="1:6" ht="18.75" x14ac:dyDescent="0.3">
      <c r="A22" s="30">
        <v>15</v>
      </c>
      <c r="B22" s="31" t="s">
        <v>1189</v>
      </c>
      <c r="C22" s="32">
        <v>0</v>
      </c>
      <c r="D22" s="32">
        <v>0</v>
      </c>
      <c r="E22" s="33">
        <v>423860</v>
      </c>
      <c r="F22" s="34"/>
    </row>
    <row r="23" spans="1:6" ht="18.75" x14ac:dyDescent="0.3">
      <c r="A23" s="30">
        <v>16</v>
      </c>
      <c r="B23" s="31" t="s">
        <v>591</v>
      </c>
      <c r="C23" s="32">
        <v>100000</v>
      </c>
      <c r="D23" s="32">
        <v>100000</v>
      </c>
      <c r="E23" s="33">
        <v>3600</v>
      </c>
      <c r="F23" s="34"/>
    </row>
    <row r="24" spans="1:6" s="39" customFormat="1" ht="18.75" x14ac:dyDescent="0.3">
      <c r="A24" s="35">
        <v>17</v>
      </c>
      <c r="B24" s="36" t="s">
        <v>595</v>
      </c>
      <c r="C24" s="37">
        <f>SUM(C21:C23)</f>
        <v>200000</v>
      </c>
      <c r="D24" s="37">
        <f>SUM(D21:D23)</f>
        <v>200000</v>
      </c>
      <c r="E24" s="37">
        <f>SUM(E21:E23)</f>
        <v>868048</v>
      </c>
      <c r="F24" s="38">
        <f>E24/D24</f>
        <v>4.3402399999999997</v>
      </c>
    </row>
    <row r="25" spans="1:6" ht="18.75" x14ac:dyDescent="0.3">
      <c r="A25" s="42"/>
      <c r="B25" s="42" t="s">
        <v>156</v>
      </c>
      <c r="C25" s="43">
        <f>C12+C20+C24</f>
        <v>154233000</v>
      </c>
      <c r="D25" s="43">
        <f>D12+D20+D24</f>
        <v>173233000</v>
      </c>
      <c r="E25" s="43">
        <f>E12+E20+E24</f>
        <v>182449399</v>
      </c>
      <c r="F25" s="44">
        <f>E25/D25</f>
        <v>1.0532023286556256</v>
      </c>
    </row>
    <row r="26" spans="1:6" ht="18.75" x14ac:dyDescent="0.3">
      <c r="A26" s="26"/>
      <c r="B26" s="26"/>
      <c r="C26" s="26"/>
      <c r="D26" s="26"/>
      <c r="E26" s="24"/>
      <c r="F26" s="24"/>
    </row>
    <row r="27" spans="1:6" x14ac:dyDescent="0.25">
      <c r="A27" s="45"/>
      <c r="B27" s="45"/>
      <c r="C27" s="45"/>
      <c r="D27" s="45"/>
    </row>
  </sheetData>
  <sheetProtection selectLockedCells="1" selectUnlockedCells="1"/>
  <mergeCells count="5">
    <mergeCell ref="A1:F1"/>
    <mergeCell ref="A2:F2"/>
    <mergeCell ref="A4:F4"/>
    <mergeCell ref="B5:D5"/>
    <mergeCell ref="E5:F5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13</vt:i4>
      </vt:variant>
    </vt:vector>
  </HeadingPairs>
  <TitlesOfParts>
    <vt:vector size="38" baseType="lpstr">
      <vt:lpstr>1. mell.</vt:lpstr>
      <vt:lpstr>2.mell.</vt:lpstr>
      <vt:lpstr>3.mell</vt:lpstr>
      <vt:lpstr>4.mell</vt:lpstr>
      <vt:lpstr>5.mell</vt:lpstr>
      <vt:lpstr>6.mell</vt:lpstr>
      <vt:lpstr>7.mell</vt:lpstr>
      <vt:lpstr>8.mell</vt:lpstr>
      <vt:lpstr>9.mell</vt:lpstr>
      <vt:lpstr>10.mell.</vt:lpstr>
      <vt:lpstr>11.1.mell</vt:lpstr>
      <vt:lpstr>11.2.mell</vt:lpstr>
      <vt:lpstr>11.3.mell</vt:lpstr>
      <vt:lpstr>11.4.mell</vt:lpstr>
      <vt:lpstr>11.5.mell</vt:lpstr>
      <vt:lpstr>11.6.mell</vt:lpstr>
      <vt:lpstr>11.7.mell</vt:lpstr>
      <vt:lpstr>12.mell</vt:lpstr>
      <vt:lpstr>13.mell</vt:lpstr>
      <vt:lpstr>14.mell</vt:lpstr>
      <vt:lpstr>15.mell</vt:lpstr>
      <vt:lpstr>16. mell</vt:lpstr>
      <vt:lpstr>17. mell</vt:lpstr>
      <vt:lpstr>18.mell</vt:lpstr>
      <vt:lpstr>PK_A1</vt:lpstr>
      <vt:lpstr>adat</vt:lpstr>
      <vt:lpstr>'10.mell.'!Nyomtatási_cím</vt:lpstr>
      <vt:lpstr>'12.mell'!Nyomtatási_cím</vt:lpstr>
      <vt:lpstr>'13.mell'!Nyomtatási_cím</vt:lpstr>
      <vt:lpstr>'14.mell'!Nyomtatási_cím</vt:lpstr>
      <vt:lpstr>'18.mell'!Nyomtatási_cím</vt:lpstr>
      <vt:lpstr>'2.mell.'!Nyomtatási_cím</vt:lpstr>
      <vt:lpstr>'3.mell'!Nyomtatási_cím</vt:lpstr>
      <vt:lpstr>'4.mell'!Nyomtatási_cím</vt:lpstr>
      <vt:lpstr>'5.mell'!Nyomtatási_cím</vt:lpstr>
      <vt:lpstr>'1. mell.'!Nyomtatási_terület</vt:lpstr>
      <vt:lpstr>'16. mell'!Nyomtatási_terület</vt:lpstr>
      <vt:lpstr>'9.mell'!Nyomtatási_terület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user</cp:lastModifiedBy>
  <cp:lastPrinted>2020-06-26T07:33:23Z</cp:lastPrinted>
  <dcterms:created xsi:type="dcterms:W3CDTF">2010-05-29T08:47:41Z</dcterms:created>
  <dcterms:modified xsi:type="dcterms:W3CDTF">2021-12-03T08:38:13Z</dcterms:modified>
</cp:coreProperties>
</file>