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nlapra rendeletek 2021\"/>
    </mc:Choice>
  </mc:AlternateContent>
  <xr:revisionPtr revIDLastSave="0" documentId="8_{A747A82B-CB5B-4136-84FC-772DE2BC446E}" xr6:coauthVersionLast="36" xr6:coauthVersionMax="36" xr10:uidLastSave="{00000000-0000-0000-0000-000000000000}"/>
  <bookViews>
    <workbookView xWindow="32760" yWindow="32760" windowWidth="28800" windowHeight="12435" activeTab="7"/>
  </bookViews>
  <sheets>
    <sheet name="1. mell." sheetId="26" r:id="rId1"/>
    <sheet name="2.mell." sheetId="4" r:id="rId2"/>
    <sheet name="3. mell." sheetId="5" r:id="rId3"/>
    <sheet name="4. mell" sheetId="8" r:id="rId4"/>
    <sheet name="5. mell" sheetId="9" r:id="rId5"/>
    <sheet name="6. mell" sheetId="10" r:id="rId6"/>
    <sheet name="7. mell." sheetId="11" r:id="rId7"/>
    <sheet name="8. mell." sheetId="12" r:id="rId8"/>
    <sheet name="9 mell" sheetId="27" r:id="rId9"/>
    <sheet name="10. mell." sheetId="28" r:id="rId10"/>
    <sheet name="11.1 mell." sheetId="13" r:id="rId11"/>
    <sheet name="11.2 mell." sheetId="14" r:id="rId12"/>
    <sheet name="11.3 mell" sheetId="15" r:id="rId13"/>
    <sheet name="11.4 mell" sheetId="16" r:id="rId14"/>
    <sheet name="11.5 mell" sheetId="17" r:id="rId15"/>
    <sheet name="11.6 mell." sheetId="18" r:id="rId16"/>
    <sheet name="11.7 mell" sheetId="19" r:id="rId17"/>
    <sheet name="11.8 mell" sheetId="20" r:id="rId18"/>
    <sheet name="12.mell" sheetId="21" r:id="rId19"/>
    <sheet name="13 mell" sheetId="22" r:id="rId20"/>
    <sheet name="14 mell" sheetId="23" r:id="rId21"/>
    <sheet name="15. mell." sheetId="24" r:id="rId22"/>
    <sheet name="16. mell" sheetId="29" r:id="rId23"/>
    <sheet name="17. mell" sheetId="32" r:id="rId24"/>
    <sheet name="18. mell." sheetId="31" r:id="rId25"/>
  </sheets>
  <definedNames>
    <definedName name="_xlnm.Print_Titles" localSheetId="18">'12.mell'!$4:$5</definedName>
    <definedName name="_xlnm.Print_Titles" localSheetId="24">'18. mell.'!$6:$6</definedName>
    <definedName name="_xlnm.Print_Titles" localSheetId="1">'2.mell.'!$2:$2</definedName>
    <definedName name="_xlnm.Print_Titles" localSheetId="2">'3. mell.'!$2:$2</definedName>
    <definedName name="_xlnm.Print_Titles" localSheetId="3">'4. mell'!$A:$B</definedName>
    <definedName name="_xlnm.Print_Titles" localSheetId="4">'5. mell'!$A:$B</definedName>
    <definedName name="_xlnm.Print_Area" localSheetId="0">'1. mell.'!$A$1:$E$26</definedName>
    <definedName name="_xlnm.Print_Area" localSheetId="22">'16. mell'!$A$1:$F$40</definedName>
    <definedName name="_xlnm.Print_Area" localSheetId="8">'9 mell'!$A$1:$F$24</definedName>
  </definedNames>
  <calcPr calcId="191029" fullCalcOnLoad="1"/>
</workbook>
</file>

<file path=xl/calcChain.xml><?xml version="1.0" encoding="utf-8"?>
<calcChain xmlns="http://schemas.openxmlformats.org/spreadsheetml/2006/main">
  <c r="F23" i="32" l="1"/>
  <c r="F13" i="32"/>
  <c r="F16" i="32"/>
  <c r="F19" i="32"/>
  <c r="F26" i="32"/>
  <c r="F35" i="32"/>
  <c r="F10" i="32"/>
  <c r="E29" i="32"/>
  <c r="F29" i="32" s="1"/>
  <c r="E24" i="32"/>
  <c r="F38" i="29"/>
  <c r="D34" i="32"/>
  <c r="F34" i="32" s="1"/>
  <c r="D33" i="32"/>
  <c r="D32" i="32"/>
  <c r="D31" i="32"/>
  <c r="D30" i="32"/>
  <c r="C29" i="32"/>
  <c r="C36" i="32" s="1"/>
  <c r="D28" i="32"/>
  <c r="C24" i="32"/>
  <c r="D24" i="32"/>
  <c r="F24" i="32" s="1"/>
  <c r="D29" i="32"/>
  <c r="D36" i="32" s="1"/>
  <c r="E39" i="29"/>
  <c r="F30" i="29"/>
  <c r="F7" i="29"/>
  <c r="F6" i="29"/>
  <c r="E116" i="31"/>
  <c r="D116" i="31"/>
  <c r="C116" i="31"/>
  <c r="E105" i="31"/>
  <c r="D105" i="31"/>
  <c r="C105" i="31"/>
  <c r="E94" i="31"/>
  <c r="D94" i="31"/>
  <c r="C94" i="31"/>
  <c r="E83" i="31"/>
  <c r="D83" i="31"/>
  <c r="C83" i="31"/>
  <c r="E72" i="31"/>
  <c r="D72" i="31"/>
  <c r="C72" i="31"/>
  <c r="E61" i="31"/>
  <c r="D61" i="31"/>
  <c r="C61" i="31"/>
  <c r="F56" i="31"/>
  <c r="F52" i="31"/>
  <c r="E50" i="31"/>
  <c r="D50" i="31"/>
  <c r="F50" i="31" s="1"/>
  <c r="C50" i="31"/>
  <c r="F42" i="31"/>
  <c r="E39" i="31"/>
  <c r="F39" i="31" s="1"/>
  <c r="D39" i="31"/>
  <c r="C39" i="31"/>
  <c r="F37" i="31"/>
  <c r="F36" i="31"/>
  <c r="F35" i="31"/>
  <c r="D28" i="31"/>
  <c r="C28" i="31"/>
  <c r="D17" i="31"/>
  <c r="C17" i="31"/>
  <c r="D39" i="29"/>
  <c r="D40" i="29" s="1"/>
  <c r="C39" i="29"/>
  <c r="F31" i="29"/>
  <c r="F29" i="29"/>
  <c r="D26" i="29"/>
  <c r="C26" i="29"/>
  <c r="C40" i="29" s="1"/>
  <c r="E25" i="29"/>
  <c r="D23" i="29"/>
  <c r="C23" i="29"/>
  <c r="E16" i="29"/>
  <c r="E40" i="29" s="1"/>
  <c r="F40" i="29" s="1"/>
  <c r="E22" i="29"/>
  <c r="D16" i="29"/>
  <c r="C16" i="29"/>
  <c r="E14" i="29"/>
  <c r="D14" i="29"/>
  <c r="C14" i="29"/>
  <c r="E7" i="29"/>
  <c r="D7" i="29"/>
  <c r="C7" i="29"/>
  <c r="C19" i="27"/>
  <c r="E23" i="27"/>
  <c r="D23" i="27"/>
  <c r="C23" i="27"/>
  <c r="F21" i="27"/>
  <c r="E19" i="27"/>
  <c r="D19" i="27"/>
  <c r="F17" i="27"/>
  <c r="F16" i="27"/>
  <c r="E15" i="27"/>
  <c r="D15" i="27"/>
  <c r="F15" i="27"/>
  <c r="C15" i="27"/>
  <c r="C20" i="27" s="1"/>
  <c r="F13" i="27"/>
  <c r="E12" i="27"/>
  <c r="D12" i="27"/>
  <c r="D24" i="27" s="1"/>
  <c r="C12" i="27"/>
  <c r="C24" i="27" s="1"/>
  <c r="F11" i="27"/>
  <c r="F10" i="27"/>
  <c r="F8" i="27"/>
  <c r="E13" i="26"/>
  <c r="E25" i="26"/>
  <c r="D87" i="4"/>
  <c r="E87" i="4"/>
  <c r="F87" i="4" s="1"/>
  <c r="C87" i="4"/>
  <c r="F83" i="4"/>
  <c r="F84" i="4"/>
  <c r="F85" i="4"/>
  <c r="F86" i="4"/>
  <c r="D56" i="5"/>
  <c r="E56" i="5"/>
  <c r="F56" i="5" s="1"/>
  <c r="C56" i="5"/>
  <c r="F51" i="5"/>
  <c r="F52" i="5"/>
  <c r="F54" i="5"/>
  <c r="F55" i="5"/>
  <c r="F45" i="5"/>
  <c r="F4" i="5"/>
  <c r="F5" i="5"/>
  <c r="F6" i="5"/>
  <c r="F7" i="5"/>
  <c r="F8" i="5"/>
  <c r="F9" i="5"/>
  <c r="F13" i="5"/>
  <c r="F14" i="5"/>
  <c r="F15" i="5"/>
  <c r="F16" i="5"/>
  <c r="F17" i="5"/>
  <c r="F21" i="5"/>
  <c r="F23" i="5"/>
  <c r="F25" i="5"/>
  <c r="F27" i="5"/>
  <c r="F28" i="5"/>
  <c r="F30" i="5"/>
  <c r="F31" i="5"/>
  <c r="F32" i="5"/>
  <c r="F34" i="5"/>
  <c r="F37" i="5"/>
  <c r="F38" i="5"/>
  <c r="F41" i="5"/>
  <c r="F42" i="5"/>
  <c r="F43" i="5"/>
  <c r="F44" i="5"/>
  <c r="F46" i="5"/>
  <c r="F47" i="5"/>
  <c r="F48" i="5"/>
  <c r="F49" i="5"/>
  <c r="F50" i="5"/>
  <c r="F3" i="5"/>
  <c r="F65" i="4"/>
  <c r="D24" i="26"/>
  <c r="D26" i="26" s="1"/>
  <c r="E26" i="26" s="1"/>
  <c r="C24" i="26"/>
  <c r="C26" i="26"/>
  <c r="B24" i="26"/>
  <c r="B26" i="26" s="1"/>
  <c r="E23" i="26"/>
  <c r="E22" i="26"/>
  <c r="E21" i="26"/>
  <c r="E20" i="26"/>
  <c r="E19" i="26"/>
  <c r="E18" i="26"/>
  <c r="E17" i="26"/>
  <c r="E15" i="26"/>
  <c r="D14" i="26"/>
  <c r="D16" i="26"/>
  <c r="C14" i="26"/>
  <c r="C16" i="26" s="1"/>
  <c r="B14" i="26"/>
  <c r="B16" i="26"/>
  <c r="E12" i="26"/>
  <c r="E11" i="26"/>
  <c r="E10" i="26"/>
  <c r="E9" i="26"/>
  <c r="E8" i="26"/>
  <c r="E7" i="26"/>
  <c r="E6" i="26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5" i="4"/>
  <c r="F26" i="4"/>
  <c r="F27" i="4"/>
  <c r="F28" i="4"/>
  <c r="F29" i="4"/>
  <c r="F30" i="4"/>
  <c r="F31" i="4"/>
  <c r="F32" i="4"/>
  <c r="F33" i="4"/>
  <c r="F34" i="4"/>
  <c r="F35" i="4"/>
  <c r="F36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4" i="4"/>
  <c r="F55" i="4"/>
  <c r="F56" i="4"/>
  <c r="F57" i="4"/>
  <c r="F61" i="4"/>
  <c r="F63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3" i="4"/>
  <c r="E24" i="26"/>
  <c r="F23" i="27"/>
  <c r="F19" i="27"/>
  <c r="D20" i="27"/>
  <c r="E20" i="27"/>
  <c r="F20" i="27" s="1"/>
  <c r="E24" i="27"/>
  <c r="F24" i="27" s="1"/>
  <c r="F61" i="31"/>
  <c r="E16" i="26" l="1"/>
  <c r="E36" i="32"/>
  <c r="F36" i="32" s="1"/>
  <c r="F39" i="29"/>
  <c r="E14" i="26"/>
  <c r="F12" i="27"/>
</calcChain>
</file>

<file path=xl/sharedStrings.xml><?xml version="1.0" encoding="utf-8"?>
<sst xmlns="http://schemas.openxmlformats.org/spreadsheetml/2006/main" count="1306" uniqueCount="903">
  <si>
    <t>10</t>
  </si>
  <si>
    <t>02</t>
  </si>
  <si>
    <t>03</t>
  </si>
  <si>
    <t>04</t>
  </si>
  <si>
    <t>#</t>
  </si>
  <si>
    <t>Megnevezés</t>
  </si>
  <si>
    <t>Eredeti előirányzat</t>
  </si>
  <si>
    <t>Módosított előirányzat</t>
  </si>
  <si>
    <t>Teljesítés</t>
  </si>
  <si>
    <t>01</t>
  </si>
  <si>
    <t>Törvény szerinti illetmények, munkabérek (K1101)</t>
  </si>
  <si>
    <t>Készenléti, ügyeleti, helyettesítési díj, túlóra, túlszolgálat (K1104)</t>
  </si>
  <si>
    <t>06</t>
  </si>
  <si>
    <t>Jubileumi jutalom (K1106)</t>
  </si>
  <si>
    <t>07</t>
  </si>
  <si>
    <t>Béren kívüli juttatások (K1107)</t>
  </si>
  <si>
    <t>08</t>
  </si>
  <si>
    <t>Ruházati költségtérítés (K1108)</t>
  </si>
  <si>
    <t>09</t>
  </si>
  <si>
    <t>Közlekedési költségtérítés (K1109)</t>
  </si>
  <si>
    <t>Egyéb költségtérítések (K1110)</t>
  </si>
  <si>
    <t>12</t>
  </si>
  <si>
    <t>Szociális támogatások (K1112)</t>
  </si>
  <si>
    <t>13</t>
  </si>
  <si>
    <t>15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</si>
  <si>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</si>
  <si>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</si>
  <si>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</si>
  <si>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</si>
  <si>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</si>
  <si>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</si>
  <si>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</si>
  <si>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20</t>
  </si>
  <si>
    <t>21</t>
  </si>
  <si>
    <t>22</t>
  </si>
  <si>
    <t>ebből: szociális hozzájárulási adó (K2)</t>
  </si>
  <si>
    <t>23</t>
  </si>
  <si>
    <t>ebből: rehabilitációs hozzájárulás (K2)</t>
  </si>
  <si>
    <t>25</t>
  </si>
  <si>
    <t>ebből: egészségügyi hozzájárulás (K2)</t>
  </si>
  <si>
    <t>26</t>
  </si>
  <si>
    <t>ebből: táppénz hozzájárulás (K2)</t>
  </si>
  <si>
    <t>28</t>
  </si>
  <si>
    <t>ebből: munkáltatót terhelő személyi jövedelemadó (K2)</t>
  </si>
  <si>
    <t>29</t>
  </si>
  <si>
    <t>Szakmai anyagok beszerzése (K311)</t>
  </si>
  <si>
    <t>30</t>
  </si>
  <si>
    <t>Üzemeltetési anyagok beszerzése (K312)</t>
  </si>
  <si>
    <t>32</t>
  </si>
  <si>
    <t>33</t>
  </si>
  <si>
    <t>34</t>
  </si>
  <si>
    <t>Egyéb kommunikációs szolgáltatások (K322)</t>
  </si>
  <si>
    <t>35</t>
  </si>
  <si>
    <t>36</t>
  </si>
  <si>
    <t>Közüzemi díjak (K331)</t>
  </si>
  <si>
    <t>37</t>
  </si>
  <si>
    <t>Vásárolt élelmezés (K332)</t>
  </si>
  <si>
    <t>38</t>
  </si>
  <si>
    <t>40</t>
  </si>
  <si>
    <t>Karbantartási, kisjavítási szolgáltatások (K334)</t>
  </si>
  <si>
    <t>43</t>
  </si>
  <si>
    <t>Szakmai tevékenységet segítő szolgáltatások  (K336)</t>
  </si>
  <si>
    <t>44</t>
  </si>
  <si>
    <t>Egyéb szolgáltatások  (K337)</t>
  </si>
  <si>
    <t>45</t>
  </si>
  <si>
    <t>ebből: biztosítási díjak (K337)</t>
  </si>
  <si>
    <t>46</t>
  </si>
  <si>
    <t>47</t>
  </si>
  <si>
    <t>Kiküldetések kiadásai (K341)</t>
  </si>
  <si>
    <t>48</t>
  </si>
  <si>
    <t>Reklám- és propagandakiadások (K342)</t>
  </si>
  <si>
    <t>49</t>
  </si>
  <si>
    <t>50</t>
  </si>
  <si>
    <t>Működési célú előzetesen felszámított általános forgalmi adó (K351)</t>
  </si>
  <si>
    <t>51</t>
  </si>
  <si>
    <t>Fizetendő általános forgalmi adó  (K352)</t>
  </si>
  <si>
    <t>52</t>
  </si>
  <si>
    <t>59</t>
  </si>
  <si>
    <t>Egyéb dologi kiadások (K355)</t>
  </si>
  <si>
    <t>60</t>
  </si>
  <si>
    <t>61</t>
  </si>
  <si>
    <t>63</t>
  </si>
  <si>
    <t>73</t>
  </si>
  <si>
    <t>ebből:  az egyéb pénzbeli és természetbeni gyermekvédelmi támogatások  (K42)</t>
  </si>
  <si>
    <t>101</t>
  </si>
  <si>
    <t>Egyéb nem intézményi ellátások (&gt;=102+…+120) (K48)</t>
  </si>
  <si>
    <t>ebből: egyéb, az önkormányzat rendeletében megállapított juttatás (K48)</t>
  </si>
  <si>
    <t>ebből: települési támogatás [Szoctv. 45. §], (K48)</t>
  </si>
  <si>
    <t>ebből: önkormányzat által saját hatáskörben (nem szociális és gyermekvédelmi előírások alapján) adott más ellátás (K48)</t>
  </si>
  <si>
    <t>A helyi önkormányzatok előző évi elszámolásából származó kiadások (K5021)</t>
  </si>
  <si>
    <t>Elvonások és befizetések (=124+125+126) (K502)</t>
  </si>
  <si>
    <t>Egyéb működési célú támogatások államháztartáson belülre (=152+…+161) (K506)</t>
  </si>
  <si>
    <t>158</t>
  </si>
  <si>
    <t>ebből: helyi önkormányzatok és költségvetési szerveik (K506)</t>
  </si>
  <si>
    <t>159</t>
  </si>
  <si>
    <t>ebből: társulások és költségvetési szerveik (K506)</t>
  </si>
  <si>
    <t>ebből: nemzetiségi önkormányzatok és költségvetési szerveik (K506)</t>
  </si>
  <si>
    <t>164</t>
  </si>
  <si>
    <t>Működési célú visszatérítendő támogatások, kölcsönök nyújtása államháztartáson kívülre (=165+…+175) (K508)</t>
  </si>
  <si>
    <t>ebből: háztartások (K508)</t>
  </si>
  <si>
    <t>Egyéb működési célú támogatások államháztartáson kívülre (=180+…+189) (K512)</t>
  </si>
  <si>
    <t>182</t>
  </si>
  <si>
    <t>ebből: egyéb civil szervezetek (K512)</t>
  </si>
  <si>
    <t>185</t>
  </si>
  <si>
    <t>ebből: állami többségi tulajdonú nem pénzügyi vállalkozások (K512)</t>
  </si>
  <si>
    <t>190</t>
  </si>
  <si>
    <t>Tartalékok (K513)</t>
  </si>
  <si>
    <t>191</t>
  </si>
  <si>
    <t>Ingatlanok beszerzése, létesítése (&gt;=194) (K62)</t>
  </si>
  <si>
    <t>195</t>
  </si>
  <si>
    <t>Informatikai eszközök beszerzése, létesítése (K63)</t>
  </si>
  <si>
    <t>Egyéb tárgyi eszközök beszerzése, létesítése (K64)</t>
  </si>
  <si>
    <t>Részesedések beszerzése (K65)</t>
  </si>
  <si>
    <t>Beruházási célú előzetesen felszámított általános forgalmi adó (K67)</t>
  </si>
  <si>
    <t>Ingatlanok felújítása (K71)</t>
  </si>
  <si>
    <t>Egyéb tárgyi eszközök felújítása  (K73)</t>
  </si>
  <si>
    <t>Felújítási célú előzetesen felszámított általános forgalmi adó (K74)</t>
  </si>
  <si>
    <t>ebből: egyéb vállalkozások (K86)</t>
  </si>
  <si>
    <t>ebből: egyházi jogi személyek (K89)</t>
  </si>
  <si>
    <t>Helyi önkormányzatok működésének általános támogatása (B111)</t>
  </si>
  <si>
    <t>Települési önkormányzatok szociális, gyermekjóléti  és gyermekétkeztetési feladatainak támogatása (B113)</t>
  </si>
  <si>
    <t>Települési önkormányzatok kulturális feladatainak támogatása (B114)</t>
  </si>
  <si>
    <t>05</t>
  </si>
  <si>
    <t>Működési célú költségvetési támogatások és kiegészítő támogatások (B115)</t>
  </si>
  <si>
    <t>Elszámolásból származó bevételek (B116)</t>
  </si>
  <si>
    <t>ebből: központi kezelésű előirányzatok (B16)</t>
  </si>
  <si>
    <t>ebből: társadalombiztosítás pénzügyi alapjai (B16)</t>
  </si>
  <si>
    <t>ebből: elkülönített állami pénzalapok (B16)</t>
  </si>
  <si>
    <t>Felhalmozási célú önkormányzati támogatások (B21)</t>
  </si>
  <si>
    <t>68</t>
  </si>
  <si>
    <t>79</t>
  </si>
  <si>
    <t>ebből: építményadó  (B34)</t>
  </si>
  <si>
    <t>ebből: magánszemélyek kommunális adója (B34)</t>
  </si>
  <si>
    <t>ebből: telekadó (B34)</t>
  </si>
  <si>
    <t>ebből: állandó jeleggel végzett iparűzési tevékenység után fizetett helyi iparűzési adó (B351)</t>
  </si>
  <si>
    <t>145</t>
  </si>
  <si>
    <t>ebből: belföldi gépjárművek adójának a helyi önkormányzatot megillető része (B354)</t>
  </si>
  <si>
    <t>ebből: tartózkodás után fizetett idegenforgalmi adó  (B355)</t>
  </si>
  <si>
    <t>169</t>
  </si>
  <si>
    <t>ebből: egyéb települési adók (B36)</t>
  </si>
  <si>
    <t>186</t>
  </si>
  <si>
    <t>Készletértékesítés ellenértéke (B401)</t>
  </si>
  <si>
    <t>ebből:tárgyi eszközök bérbeadásából származó bevétel (B402)</t>
  </si>
  <si>
    <t>ebből: önkormányzati vagyon üzemeltetéséből, koncesszióból származó bevétel (B404)</t>
  </si>
  <si>
    <t>ebből: állami többségi tulajdonú vállalkozástól kapott osztalék (B404)</t>
  </si>
  <si>
    <t>Ellátási díjak (B405)</t>
  </si>
  <si>
    <t>Kiszámlázott általános forgalmi adó (B406)</t>
  </si>
  <si>
    <t>ebből: kiadások visszatérítései (B411)</t>
  </si>
  <si>
    <t>230</t>
  </si>
  <si>
    <t>ebből: háztartások (B64)</t>
  </si>
  <si>
    <t>ebből: egyéb vállalkozások (B74)</t>
  </si>
  <si>
    <t>Államháztartáson belüli megelőlegezések visszafizetése (K914)</t>
  </si>
  <si>
    <t>Belföldi finanszírozás kiadásai (=06+19+…+25+28) (K91)</t>
  </si>
  <si>
    <t>Finanszírozási kiadások (=29+37+38+39) (K9)</t>
  </si>
  <si>
    <t>Előző év költségvetési maradványának igénybevétele (B8131)</t>
  </si>
  <si>
    <t>14</t>
  </si>
  <si>
    <t>Államháztartáson belüli megelőlegezések (B814)</t>
  </si>
  <si>
    <t>Finanszírozási bevételek (=23+29+30+31) (B8)</t>
  </si>
  <si>
    <t>Összesen</t>
  </si>
  <si>
    <t>011130 Önkormányzatok és önkormányzati hivatalok jogalkotó és általános igazgatási tevékenysége</t>
  </si>
  <si>
    <t>013320 Köztemető-fenntartás és -működtetés</t>
  </si>
  <si>
    <t>013350 Az önkormányzati vagyonnal való gazdálkodással kapcsolatos feladatok</t>
  </si>
  <si>
    <t>018010 Önkormányzatok elszámolásai a központi költségvetéssel</t>
  </si>
  <si>
    <t>018030 Támogatási célú finanszírozási műveletek</t>
  </si>
  <si>
    <t>041233 Hosszabb időtartamú közfoglalkoztatás</t>
  </si>
  <si>
    <t>045120 Út, autópálya építése</t>
  </si>
  <si>
    <t>045150 Egyéb szárazföldi személyszállítás</t>
  </si>
  <si>
    <t>045160 Közutak, hidak, alagutak üzemeltetése, fenntartása</t>
  </si>
  <si>
    <t>047320 Turizmusfejlesztési támogatások és tevékenységek</t>
  </si>
  <si>
    <t>049010 Máshova nem sorolt gazdasági ügyek</t>
  </si>
  <si>
    <t>051030 Nem veszélyes (települési) hulladék vegyes (ömlesztett) begyűjtése, szállítása, átrakása</t>
  </si>
  <si>
    <t>063020 Víztermelés, -kezelés, -ellátás</t>
  </si>
  <si>
    <t>064010 Közvilágítás</t>
  </si>
  <si>
    <t>066010 Zöldterület-kezelés</t>
  </si>
  <si>
    <t>066020 Város-, községgazdálkodási egyéb szolgáltatások</t>
  </si>
  <si>
    <t>072111 Háziorvosi alapellátás</t>
  </si>
  <si>
    <t>072112 Háziorvosi ügyeleti ellátás</t>
  </si>
  <si>
    <t>072311 Fogorvosi alapellátás</t>
  </si>
  <si>
    <t>074031 Család és nővédelmi egészségügyi gondozás</t>
  </si>
  <si>
    <t>074032 Ifjúság-egészségügyi gondozás</t>
  </si>
  <si>
    <t>081043 Iskolai, diáksport-tevékenység és támogatása</t>
  </si>
  <si>
    <t>082044 Könyvtári szolgáltatások</t>
  </si>
  <si>
    <t>082091 Közművelődés - közösségi és társadalmi részvétel fejlesztése</t>
  </si>
  <si>
    <t>082092 Közművelődés - hagyományos közösségi kulturális értékek gondozása</t>
  </si>
  <si>
    <t>084031 Civil szervezetek működési támogatása</t>
  </si>
  <si>
    <t>084040 Egyházak közösségi és hitéleti tevékenységének támogatása</t>
  </si>
  <si>
    <t>096025 Munkahelyi étkeztetés köznevelési intézményben</t>
  </si>
  <si>
    <t>104051 Gyermekvédelmi pénzbeli és természetbeni ellátások</t>
  </si>
  <si>
    <t>106020 Lakásfenntartással, lakhatással összefüggő ellátások</t>
  </si>
  <si>
    <t>107051 Szociális étkeztetés</t>
  </si>
  <si>
    <t>107052 Házi segítségnyújtás</t>
  </si>
  <si>
    <t>107055 Falugondnoki, tanyagondnoki szolgáltatás</t>
  </si>
  <si>
    <t>107060 Egyéb szociális pénzbeli és természetbeni ellátások, támogatások</t>
  </si>
  <si>
    <t>900020 Önkormányzatok funkcióra nem sorolható bevételei államháztartáson kívülről</t>
  </si>
  <si>
    <t>900060 Forgatási és befektetési célú finanszírozási műveletek</t>
  </si>
  <si>
    <t>Átlagos statisztikai állományi létszám</t>
  </si>
  <si>
    <t>052020 Szennyvíz gyűjtése, tisztítása, elhelyezése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</si>
  <si>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</si>
  <si>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</si>
  <si>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</si>
  <si>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</si>
  <si>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</si>
  <si>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</si>
  <si>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</si>
  <si>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</si>
  <si>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</si>
  <si>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</si>
  <si>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Létszám* fő (Átlagos statisztikai állományi létszám, éves)</t>
  </si>
  <si>
    <t>Normatív jutalmak, céljuttatás, projekt-prémium</t>
  </si>
  <si>
    <t>Készenléti, ügyeleti, helyettesí-tési díj, túlóra, túlszolgálat</t>
  </si>
  <si>
    <t>Választott tisztségviselők juttatásai</t>
  </si>
  <si>
    <t>"A", "B" fizetési  osztály összesen</t>
  </si>
  <si>
    <t>"E"-"J"  fizetési  osztály  összesen</t>
  </si>
  <si>
    <t>62</t>
  </si>
  <si>
    <t>fizikai alkalmazott, a költségvetési szerveknél foglalkoztatott egyéb munkavállaló  (fizikai alkalmazott)</t>
  </si>
  <si>
    <t>64</t>
  </si>
  <si>
    <t>közfoglalkoztatott</t>
  </si>
  <si>
    <t>66</t>
  </si>
  <si>
    <t>EGYÉB BÉRRENDSZER ÖSSZESEN (=59+…+65)</t>
  </si>
  <si>
    <t>75</t>
  </si>
  <si>
    <t>polgármester, főpolgármester</t>
  </si>
  <si>
    <t>76</t>
  </si>
  <si>
    <t>helyi önkormányzati képviselő-testület tagja, megyei közgyűlés tagja</t>
  </si>
  <si>
    <t>78</t>
  </si>
  <si>
    <t>80</t>
  </si>
  <si>
    <t>Zárólétszám (az időszak végén munkavégzésre irányuló jogviszonyban állók statisztikai állományi létszáma) (fő)</t>
  </si>
  <si>
    <t>81</t>
  </si>
  <si>
    <t>Munkajogi zárólétszám (az időszak végén munkaviszonyban állók létszáma) (fő)</t>
  </si>
  <si>
    <t>84</t>
  </si>
  <si>
    <t>Átlagos statisztikai állományi létszám (tényleges éves átlagos statisztikai állományi létszám) (fő)</t>
  </si>
  <si>
    <t>a) csoport</t>
  </si>
  <si>
    <t>Összesen (01+02)</t>
  </si>
  <si>
    <t>Humánpolitikai</t>
  </si>
  <si>
    <t>Összesen (04+…+12)</t>
  </si>
  <si>
    <t>Adminisztratív-titkársági (15+16+17)</t>
  </si>
  <si>
    <t>- I. csoport feladatait segítő</t>
  </si>
  <si>
    <t>Szállítási</t>
  </si>
  <si>
    <t>Üzemeltetési</t>
  </si>
  <si>
    <t>Összesen (14+18+…+25)</t>
  </si>
  <si>
    <t>27</t>
  </si>
  <si>
    <t>Összesen (03+13+26)</t>
  </si>
  <si>
    <t>Közalkalmazottak (33+34+35)</t>
  </si>
  <si>
    <t>II. funkció csoport</t>
  </si>
  <si>
    <t>III. funkció csoport</t>
  </si>
  <si>
    <t>Munka Törvénykönyve hatálya alá tartozók (49+50+51)</t>
  </si>
  <si>
    <t>I. funkció csoport</t>
  </si>
  <si>
    <t>- ebből: közfoglalkoztatottak (53+54+55)</t>
  </si>
  <si>
    <t>53</t>
  </si>
  <si>
    <t>56</t>
  </si>
  <si>
    <t>Választott tisztségviselők (57+58+59)</t>
  </si>
  <si>
    <t>57</t>
  </si>
  <si>
    <t>Megbízási szerződés alapján foglalkoztatottak (61+62+63)</t>
  </si>
  <si>
    <t>A központi költségvetésből támogatásként rendelkezésre bocsátott összeg</t>
  </si>
  <si>
    <t>Az önkormányzat által az adott célra ténylegesen felhasznált összeg</t>
  </si>
  <si>
    <t>Az önkormányzat által fel nem használt, de a következő évben jogszerűen felhasználható összeg</t>
  </si>
  <si>
    <t>Eltérés (=3-4-5)</t>
  </si>
  <si>
    <t>I.1. Lakossági víz- és csatornaszolgáltatás támogatása</t>
  </si>
  <si>
    <t>11</t>
  </si>
  <si>
    <t>41</t>
  </si>
  <si>
    <t>A 2016. évről áthúzódó bérkompenzáció támogatása</t>
  </si>
  <si>
    <t>Szociális ágazati összevont pótlék</t>
  </si>
  <si>
    <t>Települési önkormányzatok nyilvános könyvtári és közművelődési feladatainak támogatása</t>
  </si>
  <si>
    <t>54</t>
  </si>
  <si>
    <t>74</t>
  </si>
  <si>
    <t>16. A költségvetési szerveknél foglalkoztatottak 2017. évi kompenzációja</t>
  </si>
  <si>
    <t>Támogatás évközi változása - Május 15.</t>
  </si>
  <si>
    <t>Támogatás évközi változása - Október 1.</t>
  </si>
  <si>
    <t>Tényleges támogatás</t>
  </si>
  <si>
    <t>Évvégi eltérés (+,-) mutatószám szerinti támogatás (=6-(3+4+5))</t>
  </si>
  <si>
    <t>A 05. űrlap alapján a támogatási jogcímhez kapcsolódó kormányzati funkció szerinti kiadások összege</t>
  </si>
  <si>
    <t>Visszafizetési kötelezettség (ha a 7-6+9 &lt;0, akkor 7-6+9 abszolútértéke; egyébként 0)</t>
  </si>
  <si>
    <t>I.1. A települési  önkormányzatok működésének támogatása (09 01 01 01 00)</t>
  </si>
  <si>
    <t>I.3. Határátkelőhelyek fenntartásának támogatása (09 01 01 04 00)</t>
  </si>
  <si>
    <t>III.3. Egyes szociális és gyermekjóléti feladatok támogatása és III.7. Kiegészítő támogatás a bölcsődében foglalkoztatott, felsőfokú végzettségű kisgyermeknevelők béréhez (09 01 03 03 00)</t>
  </si>
  <si>
    <t>Folyósított támogatás önkormányzatnál 2017. évet követően jogszerűen felhasználható része (előleg)</t>
  </si>
  <si>
    <t>Az adott célra jogszerűen felhasznált összeg</t>
  </si>
  <si>
    <t>Előírt visszafizetési kötelezettség összege (=03-04-05)</t>
  </si>
  <si>
    <t>9/2011. (II.15.) Korm. r. alapján 2017. évben folyósított támogatás</t>
  </si>
  <si>
    <t>05. -ös űrlapon A 268 Költségvetési kiadások (K1-K8) - a 124 A helyi önkormányzatok előző évi elszámolásából származó kiadások (K5021)</t>
  </si>
  <si>
    <t>05. űrlap - 015 Foglalkoztatottak személyi juttatásai  (K11)</t>
  </si>
  <si>
    <t>05. űrlap - 019 Külső személyi juttatások  (K12)</t>
  </si>
  <si>
    <t>05. űrlap - 020 Személyi juttatások összesen  (K1)</t>
  </si>
  <si>
    <t>05. űrlap - 021 Munkaadókat terhelő járulékok és szociális hozzájárulási adó  (K2)</t>
  </si>
  <si>
    <t>05. űrlap - 050 Működési célú előzetesen felszámított általános forgalmi adó  (K351)</t>
  </si>
  <si>
    <t>05. űrlap - 061 Dologi kiadások  (K3)</t>
  </si>
  <si>
    <t>05. űrlap - 121 Ellátottak pénzbeli juttatásai  (K4)</t>
  </si>
  <si>
    <t>05. űrlap - 124 A helyi önkormányzatok előző évi elszámolásából származó kiadások  (K5021)</t>
  </si>
  <si>
    <t>05. űrlap - 151 Egyéb működési célú támogatások államháztartáson belülre  (K506)</t>
  </si>
  <si>
    <t>05. űrlap - 179 Egyéb működési célú támogatások államháztartáson kívülre  (K512)</t>
  </si>
  <si>
    <t>05. űrlap - 191 Egyéb működési kiadás  (K5)</t>
  </si>
  <si>
    <t>05. űrlap - 200 Beruházások  (K6)</t>
  </si>
  <si>
    <t>05. űrlap - 202 Informatikai eszközök felújítása  (K72)</t>
  </si>
  <si>
    <t>05. űrlap - 203 Egyéb tárgyi eszközök felújítása  (K73)</t>
  </si>
  <si>
    <t>05. űrlap - 204 Felújítási célú előzetesen felszámított általános forgalmi adó  (K74)</t>
  </si>
  <si>
    <t>05. űrlap - 205 Felújítások  (K7)</t>
  </si>
  <si>
    <t>05. űrlap - 267 Egyéb felhalmozási célú kiadások  (K8)</t>
  </si>
  <si>
    <t>05. űrlap - 268 Költségvetési kiadások  (K1-K8)</t>
  </si>
  <si>
    <t>06. űrlap - 007 Önkormányzatok működési célú támogatásai  (B11)</t>
  </si>
  <si>
    <t>06. űrlap - 043 Működési célú támogatások államháztartáson belülről  (B1)</t>
  </si>
  <si>
    <t>06. űrlap - 079 Felhalmozási célú támogatások államháztartáson belülről  (B2)</t>
  </si>
  <si>
    <t>06. űrlap - 185 Közhatalmi bevételek  (B3)</t>
  </si>
  <si>
    <t>06. űrlap - 199 Ellátási díjak  (B405)</t>
  </si>
  <si>
    <t>06. űrlap - 200 Kiszámlázott általános forgalmi adó  (B406)</t>
  </si>
  <si>
    <t>06. űrlap - 201 Általános forgalmi adó visszatérítése  (B407)</t>
  </si>
  <si>
    <t>06. űrlap - 208 Kamatbevételek és más nyereségjellegű bevételek  (B408)</t>
  </si>
  <si>
    <t>06. űrlap - 221 Működési bevételek  (B4)</t>
  </si>
  <si>
    <t>06. űrlap - 230 Felhalmozási bevételek  (B5)</t>
  </si>
  <si>
    <t>06. űrlap - 256 Működési célú átvett pénzeszközök  (B6)</t>
  </si>
  <si>
    <t>06. űrlap - 282 Felhalmozási célú átvett pénzeszközök  (B7)</t>
  </si>
  <si>
    <t>06. űrlap - 283 Költségvetési bevételek  (B1-B7)</t>
  </si>
  <si>
    <t>82</t>
  </si>
  <si>
    <t>142</t>
  </si>
  <si>
    <t>170</t>
  </si>
  <si>
    <t>176</t>
  </si>
  <si>
    <t>183</t>
  </si>
  <si>
    <t>247</t>
  </si>
  <si>
    <t>A 34. sor kivételelével számított összesen (1.+…+33.+35.+ …+432.)</t>
  </si>
  <si>
    <t>Összesen:</t>
  </si>
  <si>
    <t>11/A és 11/B űrlapok 3. oszlopa szerinti értéke</t>
  </si>
  <si>
    <t>011130, 013360 és 013370 kormányzati funkción elszámolt kiadások</t>
  </si>
  <si>
    <t>082091, 082092, 082093 és 082094 kormányzati funkción elszámolt kiadások</t>
  </si>
  <si>
    <t>082061, 082062, 082063, 082064 kormányzati funkción elszámolt kiadások</t>
  </si>
  <si>
    <t>082042, 082043 és 082044 kormányzati funkción elszámolt kiadások</t>
  </si>
  <si>
    <t>082020 kormányzati funkción elszámolt kiadások</t>
  </si>
  <si>
    <t>082030 kormányzati funkción elszámolt kiadások</t>
  </si>
  <si>
    <t>11.a/11.b űrlap 4. oszlopában az adott sorra másolandó érték (=4+…+9)</t>
  </si>
  <si>
    <t>Az egyes oszlopok szerinti kormányzati funkciókon elszámolt kiadások összesen</t>
  </si>
  <si>
    <t>011130, 013360 és 013370 kormányzati funkción elszámolt kiadásokból támogatással szemben el nem számolt érték</t>
  </si>
  <si>
    <t>11.a űrlap 48. Települési önkormányzatok nyilvános könyvtári és közművelődési feladatainak támogatása</t>
  </si>
  <si>
    <t>082091, 082092, 082093 és 082094 kormányzati funkciókon elszámolt kiadásokból támogatással szemben el nem számolt érték</t>
  </si>
  <si>
    <t>082042, 082043 és 082044 kormányzati funkción elszámolt kiadásokból támogatással szemben el nem számolt érték</t>
  </si>
  <si>
    <t>11/K - A 11/A űrlap 38. sorának elszámolása</t>
  </si>
  <si>
    <t>11.a űrlap 38. sor 3. oszlopa szerinti érték</t>
  </si>
  <si>
    <t>Egyéb nem intézményi ellátások soron kimutatott kiadásból a személyes szabadság korlátozása miatti kárpótlás összege K48 rovat 5. űrlap 101. sor összesen oszlop</t>
  </si>
  <si>
    <t>A 156/2005. (VIII. 15.) Korm. rendelet alapján kamattámogatásra jogosultak számára kifizetett összeg</t>
  </si>
  <si>
    <t>11/A űrlap 4. oszlopában az adott sorra másolandó érték (= 4+…+7)</t>
  </si>
  <si>
    <t>Az egyes oszlopok szerinti rovatokon az Önkormányzatnál megjelenő kiadások összesen</t>
  </si>
  <si>
    <t>Az elszámolt rovatok szerinti kiadásokból támogatással szemben el nem számolt összeg</t>
  </si>
  <si>
    <t>11/L - A 11/A űrlap 40. sorának elszámolása</t>
  </si>
  <si>
    <t>A 11.k űrlap 5. sor 8. oszlop - Pénzbeli szociális ellátások kiegészítése támogatásra fel nem használt kiadás</t>
  </si>
  <si>
    <t>11.c űrlap 6. sora szerinti egyes szociális és gyermekjóléti feladatok támogatására fel nem használt kiadás csökkentve a 11.a űrlap 43. sorának 4. oszlopa szerinti értékkel</t>
  </si>
  <si>
    <t>Támogatási célú finanszírozási műveletek kormányzati funkción átadott kiadások</t>
  </si>
  <si>
    <t>Az önkormányzat által az „Ellátottak pénzbeli juttatásai” és "Egyéb működési célú támogatások államháztartáson belülre" rovatokon elszámolt kiadások csökkentve a 11.k űrlap 4. és 5. sorainak 4-6. oszlopai szerinti értékekkel.</t>
  </si>
  <si>
    <t>A Rövid időtartamú közfoglalkoztatás (041231), a Start-munka program - Téli közfoglalkoztatás (041232), a Hosszabb időtartamú közfoglalkoztatás (041233), a Közfoglalkoztatás mobilitását szolgáló támogatás (közhasznú kölcsönző részére) (041234), az Országos közfoglalkoztatási  program (041236), a Közfoglalkoztatási mintaprogram (041237), Lakáshoz jutást segítő támogatások (061030), a Lakóingatlan szociális célú bérbeadása, üzemeltetése (106010), a Lakásfenntartással, lakhatással összefüggő ellátások (106020) kormányzati funkciók szerinti kiadások összesen</t>
  </si>
  <si>
    <t>Az önkormányzat által az Egyéb szociális pénzbeli és természetbeni ellátások, támogatások (107060) kormányzati funkción elszámolt kiadások</t>
  </si>
  <si>
    <t>A III.2. jogcím szerinti támogatásra elszámolható kiadások összesen (=2+3+4+5+7+10+12) csökkentve a 11.b űrlap 71. A helyi önkormányzatok szociális célú tűzifavásárláshoz kapcsolódó kiegészítő támogatása soron és a 11.a űrlap 10. I.9. A települési önkormányzatok szociális célú tüzelőanyag vásárlásához kapcsolódó támogatása soron elszámolt kiadással</t>
  </si>
  <si>
    <t>A 11.a űrlap 43. sor 4. oszlopa szerinti értékből a szociális és gyermekjóléti alapellátással összefüggő kiadások</t>
  </si>
  <si>
    <t>11/M - A helyi önkormányzatok visszafizetési kötelezettsége, pótlólagos támogatása (Ávr. 111. §), és a jogtalan igénybevétele után fizetendő ügyleti kamata (Ávr. 112. §)</t>
  </si>
  <si>
    <t>Ávr. 111. § a) szerinti valamennyi támogatás pótlólagos összege (11.c űrlap 10. sor 10. és 11. oszlopok és a 11.a űrlap 42. sor 6. oszlopának figyelembe vétele mellett)</t>
  </si>
  <si>
    <t>Szociális ágazati  összevont pótlék visszafizetendő összege (Ávr. 111. § h))</t>
  </si>
  <si>
    <t>Kamatalapba számító rendelkezésre bocsátott támogatások összege (a 11.c űrlap 2,5,6,7,8 és 9. sorban a 3. oszlop és a 3+4+5. oszlop összege közül a nagyobb figyelembevételével számított együttes összege csökkentve ezen űrlap 10. sor 3. oszlop szerinti összegekkel)</t>
  </si>
  <si>
    <t>Önkormányzat tőketartozása összesen (1+3+…+9)</t>
  </si>
  <si>
    <t>A 21. sor szerinti tőketartozás 10032000-01031496 számlára fizetendő része (1+3+4+5+6-visszafizetendő vis maior támogatás+7+8+9):</t>
  </si>
  <si>
    <t>24</t>
  </si>
  <si>
    <t>Önkormányzat visszafizetési kötelezettsége és fizetendő kamat összesen (20+21)</t>
  </si>
  <si>
    <t>Önkormányzatot megillető pótlólagos támogatás (2)</t>
  </si>
  <si>
    <t>Előző időszak</t>
  </si>
  <si>
    <t>Módosítások (+/-)</t>
  </si>
  <si>
    <t>Tárgyi időszak</t>
  </si>
  <si>
    <t>A/I/1 Vagyoni értékű jogok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</si>
  <si>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</si>
  <si>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</si>
  <si>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</si>
  <si>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</si>
  <si>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A/II/4 Beruházások, felújítások</t>
  </si>
  <si>
    <t>A/II Tárgyi eszközök  (=A/II/1+...+A/II/5)</t>
  </si>
  <si>
    <t>A/III/1 Tartós részesedések (=A/III/1a+…+A/III/1e)</t>
  </si>
  <si>
    <t>A/III/1e - ebből: egyéb tartós részesedések</t>
  </si>
  <si>
    <t>A/III Befektetett pénzügyi eszközök (=A/III/1+A/III/2+A/III/3)</t>
  </si>
  <si>
    <t>A) NEMZETI VAGYONBA TARTOZÓ BEFEKTETETT ESZKÖZÖK (=A/I+A/II+A/III+A/IV)</t>
  </si>
  <si>
    <t>B/I/1 Vásárolt készletek</t>
  </si>
  <si>
    <t>B/I Készletek (=B/I/1+…+B/I/5)</t>
  </si>
  <si>
    <t>B) NEMZETI VAGYONBA TARTOZÓ FORGÓESZKÖZÖK (= B/I+B/II)</t>
  </si>
  <si>
    <t>C/II/1 Forintpénztár</t>
  </si>
  <si>
    <t>C/II Pénztárak, csekkek, betétkönyvek (=C/II/1+C/II/2+C/II/3)</t>
  </si>
  <si>
    <t>C/III/1 Kincstáron kívüli forintszámlák</t>
  </si>
  <si>
    <t>C/III Forintszámlák (=C/III/1+C/III/2)</t>
  </si>
  <si>
    <t>C) PÉNZESZKÖZÖK (=C/I+…+C/IV)</t>
  </si>
  <si>
    <t>D/I/3 Költségvetési évben esedékes követelések közhatalmi bevételre (=D/I/3a+…+D/I/3f)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</si>
  <si>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</si>
  <si>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</si>
  <si>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</si>
  <si>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</si>
  <si>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</si>
  <si>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</si>
  <si>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70</t>
  </si>
  <si>
    <t>D/I/4a - ebből: költségvetési évben esedékes követelések készletértékesítés ellenértékére, szolgáltatások ellenértékére, közvetített szolgáltatások ellenértékére</t>
  </si>
  <si>
    <t>71</t>
  </si>
  <si>
    <t>D/I/4b - ebből: költségvetési évben esedékes követelések tulajdonosi bevételekre</t>
  </si>
  <si>
    <t>72</t>
  </si>
  <si>
    <t>D/I/4c - ebből: költségvetési évben esedékes követelések ellátási díjakra</t>
  </si>
  <si>
    <t>D/I/4d - ebből: költségvetési évben esedékes követelések kiszámlázott általános forgalmi adóra</t>
  </si>
  <si>
    <t>D/I/5 Költségvetési évben esedékes követelések felhalmozási bevételre (=D/I/5a+…+D/I/5e)</t>
  </si>
  <si>
    <t>D/I/5b - ebből: költségvetési évben esedékes követelések ingatlanok értékesítésére</t>
  </si>
  <si>
    <t>85</t>
  </si>
  <si>
    <t>D/I/6 Költségvetési évben esedékes követelések működési célú átvett pénzeszközre (&gt;=D/I/6a+D/I/6b+D/I/6c)</t>
  </si>
  <si>
    <t>88</t>
  </si>
  <si>
    <t>D/I/6c - ebből: költségvetési évben esedékes követelések működési célú visszatérítendő támogatások, kölcsönök visszatérülésére államháztartáson kívülről</t>
  </si>
  <si>
    <t>89</t>
  </si>
  <si>
    <t>D/I/7 Költségvetési évben esedékes követelések felhalmozási célú átvett pénzeszközre (&gt;=D/I/7a+D/I/7b+D/I/7c)</t>
  </si>
  <si>
    <t>92</t>
  </si>
  <si>
    <t>D/I/7c - ebből: költségvetési évben esedékes követelések felhalmozási célú visszatérítendő támogatások, kölcsönök visszatérülésére államháztartáson kívülről</t>
  </si>
  <si>
    <t>D/I Költségvetési évben esedékes követelések (=D/I/1+…+D/I/8)</t>
  </si>
  <si>
    <t>123</t>
  </si>
  <si>
    <t>D/II/5 Költségvetési évet követően esedékes követelések felhalmozási bevételre (=D/II/5a+…+D/II/5e)</t>
  </si>
  <si>
    <t>125</t>
  </si>
  <si>
    <t>D/II/5b - ebből: költségvetési évet követően esedékes követelések ingatlanok értékesítésére</t>
  </si>
  <si>
    <t>129</t>
  </si>
  <si>
    <t>D/II/6 Költségvetési évet követően esedékes követelések működési célú átvett pénzeszközre (&gt;=D/II/6a+D/II/6b+D/II/6c)</t>
  </si>
  <si>
    <t>132</t>
  </si>
  <si>
    <t>D/II/6c - ebből: költségvetési évet követően esedékes követelések működési célú visszatérítendő támogatások, kölcsönök visszatérülésére államháztartáson kívülről</t>
  </si>
  <si>
    <t>D/II Költségvetési évet követően esedékes követelések (=D/II/1+…+D/II/8)</t>
  </si>
  <si>
    <t>143</t>
  </si>
  <si>
    <t>D/III/1 Adott előlegek (=D/III/1a+…+D/III/1f)</t>
  </si>
  <si>
    <t>D/III/1b - ebből: beruházásokra, felújításokra adott előlegek</t>
  </si>
  <si>
    <t>148</t>
  </si>
  <si>
    <t>D/III/1e - ebből: foglalkoztatottaknak adott előlegek</t>
  </si>
  <si>
    <t>152</t>
  </si>
  <si>
    <t>D/III/4 Forgótőke elszámolása</t>
  </si>
  <si>
    <t>D/III Követelés jellegű sajátos elszámolások (=D/III/1+…+D/III/9)</t>
  </si>
  <si>
    <t>D) KÖVETELÉSEK  (=D/I+D/II+D/III)</t>
  </si>
  <si>
    <t>161</t>
  </si>
  <si>
    <t>E/I/2 Más előzetesen felszámított levonható általános forgalmi adó</t>
  </si>
  <si>
    <t>162</t>
  </si>
  <si>
    <t>E/I/3 Adott előleghez kapcsolódó előzetesen felszámított nem levonható általános forgalmi adó</t>
  </si>
  <si>
    <t>163</t>
  </si>
  <si>
    <t>E/I/4 Más előzetesen felszámított nem levonható általános forgalmi adó</t>
  </si>
  <si>
    <t>E/I Előzetesen felszámított általános forgalmi adó elszámolása (=E/I/1+…+E/I/4)</t>
  </si>
  <si>
    <t>166</t>
  </si>
  <si>
    <t>E/II/2 Más fizetendő általános forgalmi adó</t>
  </si>
  <si>
    <t>167</t>
  </si>
  <si>
    <t>E/II Fizetendő általános forgalmi adó elszámolása (=E/II/1+E/II/2)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</si>
  <si>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</si>
  <si>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</si>
  <si>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171</t>
  </si>
  <si>
    <t>E) EGYÉB SAJÁTOS ELSZÁMOLÁSOK (=E/I+E/II+E/III)</t>
  </si>
  <si>
    <t>ESZKÖZÖK ÖSSZESEN (=A+B+C+D+E+F)</t>
  </si>
  <si>
    <t>177</t>
  </si>
  <si>
    <t>G/I  Nemzeti vagyon induláskori értéke</t>
  </si>
  <si>
    <t>181</t>
  </si>
  <si>
    <t>G/III/3 Pénzeszközön kívüli egyéb eszközök induláskori értéke és változásai</t>
  </si>
  <si>
    <t>G/III Egyéb eszközök induláskori értéke és változásai (=G/III/1+G/III/2+G/III/3)</t>
  </si>
  <si>
    <t>G/IV Felhalmozott eredmény</t>
  </si>
  <si>
    <t>G/VI Mérleg szerinti eredmény</t>
  </si>
  <si>
    <t>G/ SAJÁT TŐKE  (= G/I+…+G/VI)</t>
  </si>
  <si>
    <t>189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</si>
  <si>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</si>
  <si>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</si>
  <si>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</si>
  <si>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H/I/7 Költségvetési évben esedékes kötelezettségek felújításokra</t>
  </si>
  <si>
    <t>212</t>
  </si>
  <si>
    <t>H/I Költségvetési évben esedékes kötelezettségek (=H/I/1+…+H/I/9)</t>
  </si>
  <si>
    <t>225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</si>
  <si>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</si>
  <si>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</si>
  <si>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236</t>
  </si>
  <si>
    <t>H/II Költségvetési évet követően esedékes kötelezettségek (=H/II/1+…+H/II/9)</t>
  </si>
  <si>
    <t>237</t>
  </si>
  <si>
    <t>H/III/1 Kapott előlegek</t>
  </si>
  <si>
    <t>239</t>
  </si>
  <si>
    <t>H/III/3 Más szervezetet megillető bevételek elszámolása</t>
  </si>
  <si>
    <t>H/III Kötelezettség jellegű sajátos elszámolások (=H/III/1+…+H/III/10)</t>
  </si>
  <si>
    <t>248</t>
  </si>
  <si>
    <t>H) KÖTELEZETTSÉGEK (=H/I+H/II+H/III)</t>
  </si>
  <si>
    <t>251</t>
  </si>
  <si>
    <t>J/2 Költségek, ráfordítások passzív időbeli elhatárolása</t>
  </si>
  <si>
    <t>253</t>
  </si>
  <si>
    <t>J) PASSZÍV IDŐBELI ELHATÁROLÁSOK (=J/1+J/2+J/3)</t>
  </si>
  <si>
    <t>254</t>
  </si>
  <si>
    <t>FORRÁSOK ÖSSZESEN (=G+H+I+J)</t>
  </si>
  <si>
    <t>13/A1 - Eredménykimutatás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</si>
  <si>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</si>
  <si>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</si>
  <si>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</si>
  <si>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</si>
  <si>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</si>
  <si>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</si>
  <si>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</si>
  <si>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</si>
  <si>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</si>
  <si>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</si>
  <si>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</si>
  <si>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</si>
  <si>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</si>
  <si>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</si>
  <si>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</si>
  <si>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</si>
  <si>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</si>
  <si>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</si>
  <si>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</si>
  <si>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24 Fizetendő kamatok és kamatjellegű ráfordítások</t>
  </si>
  <si>
    <t>42</t>
  </si>
  <si>
    <t>IX Pénzügyi műveletek ráfordításai (=22+23+24+25+26)</t>
  </si>
  <si>
    <t>B)  PÉNZÜGYI MŰVELETEK EREDMÉNYE (=VIII-IX)</t>
  </si>
  <si>
    <t>C)  MÉRLEG SZERINTI EREDMÉNY (=±A±B)</t>
  </si>
  <si>
    <t>Immateriális javak</t>
  </si>
  <si>
    <t>Ingatlanok és kapcsolódó vagyoni értékű jogok</t>
  </si>
  <si>
    <t>Beruházások és felújítások</t>
  </si>
  <si>
    <t>Koncesszióba, vagyonkezelésbe adott eszközök</t>
  </si>
  <si>
    <t>Összesen (=3+4+5+6+7+8)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</si>
  <si>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</si>
  <si>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</si>
  <si>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</si>
  <si>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</si>
  <si>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Összes növekedés  (=02+…+07)</t>
  </si>
  <si>
    <t>Egyéb csökkenés</t>
  </si>
  <si>
    <t>Összes csökkenés (=09+…+13)</t>
  </si>
  <si>
    <t>Bruttó érték összesen (=01+08-14)</t>
  </si>
  <si>
    <t>Terv szerinti értékcsökkenés nyitó állománya</t>
  </si>
  <si>
    <t>Terv szerinti értékcsökkenés növekedése</t>
  </si>
  <si>
    <t>Terv szerinti értékcsökkenés záró állománya  (=16+17-18)</t>
  </si>
  <si>
    <t>Értékcsökkenés összesen (=19+23)</t>
  </si>
  <si>
    <t>Eszközök nettó értéke (=15-24)</t>
  </si>
  <si>
    <t>Teljesen (0-ig) leírt eszközök bruttó értéke</t>
  </si>
  <si>
    <t>Nyitó adatok, bekerülési érték</t>
  </si>
  <si>
    <t>Záró adatok, bekerülési érték</t>
  </si>
  <si>
    <t>Adott előlegek</t>
  </si>
  <si>
    <t>Tartós részesedések</t>
  </si>
  <si>
    <t>Készletek</t>
  </si>
  <si>
    <t>Kincstáron kívüli forintszámlák</t>
  </si>
  <si>
    <t>Követelések a követelés jellegű sajátos elszámolások kivételével</t>
  </si>
  <si>
    <t>Összesen (=01+…+10)</t>
  </si>
  <si>
    <t>Teljesítés index</t>
  </si>
  <si>
    <t>Adatok forintban!</t>
  </si>
  <si>
    <t>Nrmatív jutalmak (K1102)</t>
  </si>
  <si>
    <t>Foglalkoztatottak egyéb személyi juttatásai (K1113)</t>
  </si>
  <si>
    <t>31</t>
  </si>
  <si>
    <t>39</t>
  </si>
  <si>
    <t>55</t>
  </si>
  <si>
    <t>58</t>
  </si>
  <si>
    <t>65</t>
  </si>
  <si>
    <t>77</t>
  </si>
  <si>
    <t>Foglalkoztatottak személyi juttatásai (=01+…+10) (K11)</t>
  </si>
  <si>
    <t>Külső személyi juttatások (=12+13+14) (K12)</t>
  </si>
  <si>
    <t>Személyi juttatások (=11+15) (K1)</t>
  </si>
  <si>
    <r>
      <t>Munkaadókat terhelő járulékok és szociális hozzájárulási adó</t>
    </r>
    <r>
      <rPr>
        <b/>
        <sz val="10"/>
        <rFont val="Times New Roman"/>
        <family val="1"/>
        <charset val="238"/>
      </rPr>
      <t xml:space="preserve"> (=18+…+22)(K2)</t>
    </r>
  </si>
  <si>
    <t>Készletbeszerzés (=23+24) (K31)</t>
  </si>
  <si>
    <r>
      <t xml:space="preserve">Informatikai szolgáltatások igénybevétele </t>
    </r>
    <r>
      <rPr>
        <sz val="10"/>
        <rFont val="Times New Roman"/>
        <family val="1"/>
        <charset val="238"/>
      </rPr>
      <t>(K321)</t>
    </r>
  </si>
  <si>
    <t>Kommunikációs szolgáltatások (=26+27) (K32)</t>
  </si>
  <si>
    <t>Bérleti és lízing díjak (K333)</t>
  </si>
  <si>
    <t>Szolgáltatási kiadások (=29+…35) (K33)</t>
  </si>
  <si>
    <t>Kiküldetések, reklám- és propagandakiadások (=37+38) (K34)</t>
  </si>
  <si>
    <t>Kamatkiadások  (K353)</t>
  </si>
  <si>
    <t>Különféle befizetések és egyéb dologi kiadások (=40+…+43) (K35)</t>
  </si>
  <si>
    <t>Dologi kiadások (=25+28+36+39+44) (K3)</t>
  </si>
  <si>
    <t>Családi támogatások  (K42)</t>
  </si>
  <si>
    <t>egységes rovatrend szerint kiemelt kiadási és bevételi jogcímei</t>
  </si>
  <si>
    <t>Adatok  forintban!</t>
  </si>
  <si>
    <t>Rovatrend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</si>
  <si>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</si>
  <si>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</si>
  <si>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</si>
  <si>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</si>
  <si>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</si>
  <si>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</si>
  <si>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</si>
  <si>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</si>
  <si>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</si>
  <si>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</si>
  <si>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</si>
  <si>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</si>
  <si>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</si>
  <si>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</si>
  <si>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</si>
  <si>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</si>
  <si>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</si>
  <si>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</si>
  <si>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</si>
  <si>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</si>
  <si>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</si>
  <si>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Mátraszentimre Községi Önkormányzat 2017. évi zárszámadásának</t>
  </si>
  <si>
    <t>2017. évi eredeti előirányzat</t>
  </si>
  <si>
    <t>2017. évi módosított előirányzat</t>
  </si>
  <si>
    <t>2017. évi teljesítés</t>
  </si>
  <si>
    <t>Ellátottak pénzbeli juttatásai (=46+48) (K4)</t>
  </si>
  <si>
    <t>Egyéb működési célú kiadások (=53+55+59+61+64) (K5)</t>
  </si>
  <si>
    <t>Beruházások (=66+67+68+69+70) (K6)</t>
  </si>
  <si>
    <t>Felújítások (=72+73+74) (K7)</t>
  </si>
  <si>
    <t>Felhalmozási célú visszatérítendő támogatások, kölcsönök nyújtása államháztartáson kívülre (K86)</t>
  </si>
  <si>
    <t>Egyéb felhalmozási célú támogatások államháztartáson kívülre  (K89)</t>
  </si>
  <si>
    <t>Egyéb felhalmozási célú kiadások (=76+79) (K8)</t>
  </si>
  <si>
    <t>Költségvetési kiadások (=16+17+45+52+65+71+75+80) (K1-K8)</t>
  </si>
  <si>
    <t>Teljesítési index</t>
  </si>
  <si>
    <t>Önkormányzatok működési támogatásai (=01+…+05) (B11)</t>
  </si>
  <si>
    <t>Egyéb működési célú támogatások bevételei államháztartáson belülről (=8+9+10) (B16)</t>
  </si>
  <si>
    <t>Működési célú támogatások államháztartáson belülről (=6+7) (B1)</t>
  </si>
  <si>
    <r>
      <t xml:space="preserve">Egyéb felhalmozási célú támogatások bevételei államháztartáson belülről </t>
    </r>
    <r>
      <rPr>
        <sz val="10"/>
        <rFont val="Times New Roman"/>
        <family val="1"/>
        <charset val="238"/>
      </rPr>
      <t>(B25)</t>
    </r>
  </si>
  <si>
    <r>
      <t>Felhalmozási célú támogatások államháztartáson belülről</t>
    </r>
    <r>
      <rPr>
        <b/>
        <sz val="10"/>
        <rFont val="Times New Roman"/>
        <family val="1"/>
        <charset val="238"/>
      </rPr>
      <t xml:space="preserve"> (=12+13)(B2)</t>
    </r>
  </si>
  <si>
    <t>Vagyoni tipusú adók (=16+17+18) (B34)</t>
  </si>
  <si>
    <t>Értékesítési és forgalmi adók (=20) (B351)</t>
  </si>
  <si>
    <t>Gépjárműadók (=22) (B354)</t>
  </si>
  <si>
    <t>Egyéb áruhasználati és szolgáltatási adók  (=24) (B355)</t>
  </si>
  <si>
    <t>Termékek és szolgáltatások adói (=19+21+23)  (B35)</t>
  </si>
  <si>
    <r>
      <t>Egyéb közhatalmi bevételek</t>
    </r>
    <r>
      <rPr>
        <b/>
        <sz val="10"/>
        <rFont val="Times New Roman"/>
        <family val="1"/>
        <charset val="238"/>
      </rPr>
      <t xml:space="preserve"> (&gt;=27)(B36)</t>
    </r>
  </si>
  <si>
    <t>Közhatalmi bevételek (=15+25+26)(B3)</t>
  </si>
  <si>
    <t>Szolgáltatások ellenértéke (&gt;=31) (B402)</t>
  </si>
  <si>
    <t>Tulajdonosi bevételek (&gt;=33+34) (B404)</t>
  </si>
  <si>
    <t>Egyéb működési bevételek (&gt;=38) (B411)</t>
  </si>
  <si>
    <t>Működési bevételek (=29+30+32+35+36+37) (B4)</t>
  </si>
  <si>
    <t>Ingatlanok értékesítése  (B52)</t>
  </si>
  <si>
    <t>Működési célú átvett pénzeszközök (=42) (B6)</t>
  </si>
  <si>
    <t>Működési célú visszatérítendő támogatások, kölcsönök visszatérülése államháztartáson kívülről (=43) (B64)</t>
  </si>
  <si>
    <t>Felhalmozási bevételek (=40) (B5)</t>
  </si>
  <si>
    <t>Felhalmozási célú visszatérítendő támogatások, kölcsönök visszatérülése államháztartáson kívülről (=46) (B74)</t>
  </si>
  <si>
    <t>Felhalmozási célú átvett pénzeszközök (=45) (B7)</t>
  </si>
  <si>
    <t>Költségvetési bevételek (=11+14+28+39+41+44+47) (B1-B7)</t>
  </si>
  <si>
    <t>Maradvány igénybevétele (=49) (B813)</t>
  </si>
  <si>
    <t>Belföldi finanszírozás bevételei (=49+51) (B81)</t>
  </si>
  <si>
    <t>Bevételek mindösszesen (=48+53)            (B1-B8)</t>
  </si>
  <si>
    <t>83</t>
  </si>
  <si>
    <t>Kiadások mindösszesen (=81+84) (K1-K9)</t>
  </si>
  <si>
    <t>013350 Az önkorm. vagyonnal való gazdálk. kapcs. feladatok</t>
  </si>
  <si>
    <t>018010 Önkorm. elszámolásai a központi ktgvetéssel</t>
  </si>
  <si>
    <t>011130 Önkorm. és önkorm. hiv. jogalk. és ált. ig. tev.</t>
  </si>
  <si>
    <t>018030 Támogatási célú finansz. műveletek</t>
  </si>
  <si>
    <t>041233 Hosszabb időtartamú közfoglal-koztatás</t>
  </si>
  <si>
    <t>045150 Egyéb száraz-földi személy-szállítás</t>
  </si>
  <si>
    <t>045160 Közutak, hidak, alagutak üzemel-tetése, fenn-tartása</t>
  </si>
  <si>
    <t>047320 Turizmus-fejlesztési támog. és tevékenys.</t>
  </si>
  <si>
    <t>063020 Vízterm., -kezelés, -ellátás</t>
  </si>
  <si>
    <t>064010 Köz-világítás</t>
  </si>
  <si>
    <t>066010 Zöld-terület-kezelés</t>
  </si>
  <si>
    <t>066020 Város-, község-gazdálk. egyéb szolgál-tatások</t>
  </si>
  <si>
    <t>072111 Házi-orvosi alap-ellátás</t>
  </si>
  <si>
    <t>074031 Család és nővédelmi egészség-ügyi gondozás</t>
  </si>
  <si>
    <t>074032 Ifjúság-egészség-ügyi gondozás</t>
  </si>
  <si>
    <t>081043 Iskolai, diáksport-tevékenys. és támogat.</t>
  </si>
  <si>
    <t>082044 Könyvtári szolgáltat.</t>
  </si>
  <si>
    <t>082091 Köz-műv. - közösségi és társad. részvétel fejlesztése</t>
  </si>
  <si>
    <t>082092 Köz-művelődés - hagyomány. közösségi kultur. értékek gondoz.</t>
  </si>
  <si>
    <t>084031 Civil szervez. működ. Támogat.</t>
  </si>
  <si>
    <t>084040 Egyházak közösségi és hitéleti tevékenys. Támogat.</t>
  </si>
  <si>
    <t>096025 Munkahelyi étkeztet. köznev. intézm.</t>
  </si>
  <si>
    <t>104051 Gyermek-védelmi pénzbeli és természetb.  ellátás.</t>
  </si>
  <si>
    <t>106020 Lakásfenn-tartással, lakhatással összefüggő ellátások</t>
  </si>
  <si>
    <t>107052 Házi segítség-nyújtás</t>
  </si>
  <si>
    <t>107055 Falu-gondnoki, tanya-gondnoki szolg.</t>
  </si>
  <si>
    <t>107060 Egyéb szoc. pénzbeli és term.beni ellátások, támog.</t>
  </si>
  <si>
    <t>900020 Önkorm. funkcióra nem sor. bev. áháztart. kívülről</t>
  </si>
  <si>
    <t>900060 Forg. és befekt. célú finansz. műveletek</t>
  </si>
  <si>
    <t>051030 Nem veszélyes (települési) hulladék vegyes (öml.) begyűjt., száll., átrak.</t>
  </si>
  <si>
    <t>Foglalkoztatottak személyi juttatásai (K11)</t>
  </si>
  <si>
    <t>Külső személyi juttatások (K12)</t>
  </si>
  <si>
    <t>Személyi juttatások (=1+2) (K1)</t>
  </si>
  <si>
    <t>Munkaadókat terhelő járulékok és szociális hozzájárulási adó  (K2)</t>
  </si>
  <si>
    <t>Készletbeszerzés (K31)</t>
  </si>
  <si>
    <t>Kommunikációs szolgáltatások (K32)</t>
  </si>
  <si>
    <t>Szolgáltatási kiadások (K33)</t>
  </si>
  <si>
    <t>Kiküld., reklám- és propagandakiad.(K34)</t>
  </si>
  <si>
    <t>Különf. Befiz. és e. dol. Kiad.  (K35)</t>
  </si>
  <si>
    <t>Dologi kiadások (=5+6+7+8+9) (K3)</t>
  </si>
  <si>
    <t>Ellátottak pénzbeli juttatásai  (K4)</t>
  </si>
  <si>
    <t>Egyéb működési célú kiadások  (K5)</t>
  </si>
  <si>
    <t>Beruházások (K6)</t>
  </si>
  <si>
    <t>Felújítások (K7)</t>
  </si>
  <si>
    <t>Egyéb felhalmozási célú kiadások (K8)</t>
  </si>
  <si>
    <t>Finanszírozási kiadások  (K9)</t>
  </si>
  <si>
    <t>Kiadások összesen (K1-K9)</t>
  </si>
  <si>
    <t>Költségvetési kiadások (3+4+10+11+12+13+14+15) (K1-K8)</t>
  </si>
  <si>
    <t>072311 Fogorvosi alap-ellátás</t>
  </si>
  <si>
    <t>011130 Önkorm. és önkorm. hiv. jogalk. és ált. igazg. tev.</t>
  </si>
  <si>
    <t>Önkormányzatok működési támogatásai (B11)</t>
  </si>
  <si>
    <t>Egyéb működési célú támogatások bevételei államháztartáson belülről (B16)</t>
  </si>
  <si>
    <t>Működési célú támogatások államháztartáson belülről (=01+02) (B1)</t>
  </si>
  <si>
    <t>Felhalmozási célú támogatások államháztartáson belülről (=4) (B2)</t>
  </si>
  <si>
    <t>Vagyoni tipusú adók (B34)</t>
  </si>
  <si>
    <t>Termékek és szolgáltatások adói  (B35)</t>
  </si>
  <si>
    <t>Egyéb közhatalmi bevételek  (B36)</t>
  </si>
  <si>
    <t>Közhatalmi bevételek (=6+7+8) (B3)</t>
  </si>
  <si>
    <t>Szolgáltatások ellenértéke (B402)</t>
  </si>
  <si>
    <t>Tulajdonosi bevételek (B404)</t>
  </si>
  <si>
    <t>Egyéb működési bevételek (B411)</t>
  </si>
  <si>
    <t>Működési bevételek (=10+…+15) (B4)</t>
  </si>
  <si>
    <t>Működési célú átvett pénzeszközök (B6)</t>
  </si>
  <si>
    <t>Felhalmozási célú átvett pénzeszközök(B7)</t>
  </si>
  <si>
    <t>Költségvetési bevételek (=3+5+9+16+17+18) (B1-B7)</t>
  </si>
  <si>
    <t>Finanszírozási bevételek (B8)</t>
  </si>
  <si>
    <t>Bevételek összesen  (=19+20) (B1-B8)</t>
  </si>
  <si>
    <t>013320 Köz-temető-fenntart. és -műk.</t>
  </si>
  <si>
    <t>018010 Önkorm. Elszám. a központi ktgvetéssel</t>
  </si>
  <si>
    <t>018030 Támog. célú finansz. műveletek</t>
  </si>
  <si>
    <t>041233 Hosszabb időtartamú közfog-lalkoztatás</t>
  </si>
  <si>
    <t>045150 Egyéb szárazföldi személy-szállítás</t>
  </si>
  <si>
    <t>052020 Szennyvíz gyűjtése, tisztítása, elhelyez.</t>
  </si>
  <si>
    <t>063020 Vízter-melés, -kezelés, -ellátás</t>
  </si>
  <si>
    <t>066020 Város-, községgaz-dálkodási egyéb szolg.</t>
  </si>
  <si>
    <t>074031 Család és nővédelmi eü. gondozás</t>
  </si>
  <si>
    <t>074032 Ifjúság-eü gondozás</t>
  </si>
  <si>
    <t>096025 Munka-helyi étkezt. Köznev. Intézm.</t>
  </si>
  <si>
    <t>107051 Szociális étk.</t>
  </si>
  <si>
    <t>107060 Egyéb szoc. Pénzb. és term. ellát., támog.</t>
  </si>
  <si>
    <t>900020 Önkorm. funkcióra nem sorolh. bev. államházt. kívülről</t>
  </si>
  <si>
    <t>900060 Forg. és befekt. célú finansz. műv.</t>
  </si>
  <si>
    <t>Mátraszentimre Községi önkormányzat 2017. évi maradványkimutatása</t>
  </si>
  <si>
    <t>Végkielég. jubileumi jutalom</t>
  </si>
  <si>
    <t>Foglalkozt. egyéb személyi juttatásai</t>
  </si>
  <si>
    <t>KÖZALKALMAZOTTAK ÖSSZESEN (=1+2)</t>
  </si>
  <si>
    <t>VÁLASZTOTT TISZTSÉGVISELŐK ÖSSZESEN (=7+8)</t>
  </si>
  <si>
    <t>FOGLALKOZTATOTTAK ÖSSZESEN (=3+6+9)</t>
  </si>
  <si>
    <t>Törvény . Illetm., munka-bérek</t>
  </si>
  <si>
    <t>Béren kívüli jutt.</t>
  </si>
  <si>
    <t>Költség-térítések</t>
  </si>
  <si>
    <t>Támo-gatások</t>
  </si>
  <si>
    <t>Mátraszentimre Községi Önkormányzat kimutatása a 2017. évi személyi juttatásokról és a foglalkoztatottak, választott tisztségviselők összetételéréről</t>
  </si>
  <si>
    <t>Mátraszentimre Községi Önkormányzat 2017. évi költségvetési engedélyezett létszámkeret megosztása funkciócsoportonként</t>
  </si>
  <si>
    <t>Sorszám</t>
  </si>
  <si>
    <t>Adónem</t>
  </si>
  <si>
    <t>Építményadó</t>
  </si>
  <si>
    <t>Idegenforgalmi adó épület után</t>
  </si>
  <si>
    <t>Kommunális adó</t>
  </si>
  <si>
    <t>Telekadó</t>
  </si>
  <si>
    <t>Vagyoni típusú adók összesen: (1+2+3+4)</t>
  </si>
  <si>
    <t>Iparűzési adó állandó tevékenység után</t>
  </si>
  <si>
    <t>Iparűzési adó ideiglenes tevékenység után</t>
  </si>
  <si>
    <t>Értékesítési és forgalmi adók (6+7)</t>
  </si>
  <si>
    <t>Gépjárműadó</t>
  </si>
  <si>
    <t>Idegenforgalmi adó tartózkodás után</t>
  </si>
  <si>
    <t>Talajterhelési díj</t>
  </si>
  <si>
    <t>Egyéb áruhaszn. és szolg. adók (9+10)</t>
  </si>
  <si>
    <t>Termékek és szolgáltatások adói (5+8+9+11)</t>
  </si>
  <si>
    <t>Építésügyi bírság</t>
  </si>
  <si>
    <t>Egyéb közhatalmi bevételek (12+13+14)</t>
  </si>
  <si>
    <t>Mátraszentimre Községi Önkormányzat 2017. évi beszámolója</t>
  </si>
  <si>
    <t>Kimutatás a 2017. évi helyi adók bevételi előirányzatainak teljesítéséről adónemenként</t>
  </si>
  <si>
    <t>2017. évi eredeti  előirányzat</t>
  </si>
  <si>
    <t>Adópótlék, bírság, egyéb közhatalmi bevételek</t>
  </si>
  <si>
    <t>Mátraszentimre Községi Önkormányzat kimutatása a többéves kihatással járó kötelezettségekről éves bontásban</t>
  </si>
  <si>
    <t>Adatok ezer forintban</t>
  </si>
  <si>
    <t>A</t>
  </si>
  <si>
    <t>B</t>
  </si>
  <si>
    <t>C</t>
  </si>
  <si>
    <t>D</t>
  </si>
  <si>
    <t>Évek</t>
  </si>
  <si>
    <t>Hosszú lejáratú kezesség vállalás DIGITROLL Kft-nek (2017. április 30-ig)</t>
  </si>
  <si>
    <t>Mátraszentimre Községi Önkormányzat kimutatása a helyi önkormányzatok 2017. évi kiegészítő támogatásainak és egyéb kötött felhasználású támogatásainak elszámolásáról</t>
  </si>
  <si>
    <t>Az önkorm. által az adott célra december 31-ig ténylegesen felhasznált összeg</t>
  </si>
  <si>
    <t>Többlet-támogatás (ha a 7-6+9 &gt;0, akkor 7-6+9; egyébként 0)</t>
  </si>
  <si>
    <t>Költségvetési törvény alapján feladatátvét./feladat-átadással korrigált támogatás</t>
  </si>
  <si>
    <t>Mátraszentimre Községi Önkormányzat kimutatása az önkormányzatok általános, köznevelési és szociális feladataihoz kapcsolódó támogatások 2017. évi elszámolásáról</t>
  </si>
  <si>
    <t>Helyi önkormányzatok működési célú költségvetési támogatásai összesen</t>
  </si>
  <si>
    <t>Helyi önkormányzatok kiegészítő támogatásai összesen</t>
  </si>
  <si>
    <t>Könyvtári, közművelődési és múzeumi feladatok támogatása</t>
  </si>
  <si>
    <t>Mindösszesen</t>
  </si>
  <si>
    <t>Mátraszentimre Községi Önkormányzat kimutatása a helyi önkormányzatok 2017. évi vis maior támogatásának elszámolásáról</t>
  </si>
  <si>
    <t>Kimutatás Mátraszentimre Községi Önkormányzat intézményei, továbbá az önkormányzathoz felösszesített társulások és azok intézményei által teljesített kiadások, bevételek kormányzati funkciónként</t>
  </si>
  <si>
    <t>Mátraszentimre Községi Önkornányzat 2017. évi 11.1 11.2 11.3 és 11.4 ürlapok egyes sorainak elszámolása</t>
  </si>
  <si>
    <t>Mátraszentimre Községi Önkormányzat támogatásainak elszámolása</t>
  </si>
  <si>
    <t xml:space="preserve">Mátraszentimre Községi Önkormányzat 2017. évi elszámolása </t>
  </si>
  <si>
    <t>Lakásfenn-tartási támogatás [Szoctv. 38. § (5) bek.] K46 rovat 5. űrlap 96. sor összesen oszlop</t>
  </si>
  <si>
    <t>Adósság-csökkentési támogatás [Szoctv. 55/A. § 1. bek. b) pont] K46 rovat 5. űrlap 97. sor összesen oszlop</t>
  </si>
  <si>
    <t>Mátraszentimre Községi Önkormányzat 2017. évi támogatás elszámolása</t>
  </si>
  <si>
    <t>Mátraszentimre Községi Önkormányzat 2017. évi mérlege</t>
  </si>
  <si>
    <t>Mátraszentimre Községi Önkormányzat 2017. évi eredménykimutatása</t>
  </si>
  <si>
    <t>Módosí-tások (+/-)</t>
  </si>
  <si>
    <t>Gépek, berend., felszerelések, járművek</t>
  </si>
  <si>
    <t>Tenyész-állatok</t>
  </si>
  <si>
    <t>Nyitó adatok, érték-vesztés</t>
  </si>
  <si>
    <t>Tárgyidő-szakban visszaírt érték-vesztés</t>
  </si>
  <si>
    <t>Kimutartás a Mátraszentimre Községi Önkormányzat immateriális javak, tárgyi eszközök, koncesszióba, vagyonkezelésbe adott eszközök állományának alakulásáról</t>
  </si>
  <si>
    <t>Mátraszentimre Községi Önkormányzat eszközei 2017. évi értékvesztésének alakulása</t>
  </si>
  <si>
    <t>Tárgyidő-szakban elszámolt érték-vesztés</t>
  </si>
  <si>
    <t>Záró adatok, érték-vesztés</t>
  </si>
  <si>
    <t xml:space="preserve">Lakosságnak juttatott támogatások, szociális rászorultsági jellegű ellátások </t>
  </si>
  <si>
    <t>Rovat-szám</t>
  </si>
  <si>
    <t>helyi megállapítású rendszeres és rendkívülli gyermekvédelmi támogatások</t>
  </si>
  <si>
    <t>K42</t>
  </si>
  <si>
    <t>Családi támogatások</t>
  </si>
  <si>
    <t>mozgáskorlátozottak közlekedési támogatása</t>
  </si>
  <si>
    <t>K44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</si>
  <si>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</si>
  <si>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</si>
  <si>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</si>
  <si>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</si>
  <si>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</si>
  <si>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</si>
  <si>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</si>
  <si>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>K45</t>
  </si>
  <si>
    <t xml:space="preserve">Foglalkoztatással, munkanélküliséggel kapcsolatos ellátások </t>
  </si>
  <si>
    <t>hozzájárulás a lakossági energiaköltségekhez</t>
  </si>
  <si>
    <t>K46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</si>
  <si>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</si>
  <si>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</si>
  <si>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</si>
  <si>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</si>
  <si>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</si>
  <si>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</si>
  <si>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</si>
  <si>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K47</t>
  </si>
  <si>
    <t>oktatásban résztvevők pénzbeli juttatásai</t>
  </si>
  <si>
    <t xml:space="preserve">Intézményi ellátottak pénzbeli juttatásai </t>
  </si>
  <si>
    <t>időskorúak járadéka [Szoctv. 32/B. § (1) bek.]</t>
  </si>
  <si>
    <t>K48</t>
  </si>
  <si>
    <t>rendszeres szociális segély [Szoctv. 37. § (1) bek. a) - d) pontok]</t>
  </si>
  <si>
    <t>átmeneti segély [Szoctv. 45.§]</t>
  </si>
  <si>
    <t>temetési segély [Szoctv. 45.§]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</si>
  <si>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</si>
  <si>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</si>
  <si>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</si>
  <si>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</si>
  <si>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</si>
  <si>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</si>
  <si>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</si>
  <si>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</si>
  <si>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</si>
  <si>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</si>
  <si>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K4</t>
  </si>
  <si>
    <t>Támogatások, kölcsönök nyújtása és törlesztése (Adatok forintban!)</t>
  </si>
  <si>
    <t>központi költségvetési szervek részére</t>
  </si>
  <si>
    <t>K504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</si>
  <si>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</si>
  <si>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</si>
  <si>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</si>
  <si>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</si>
  <si>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</si>
  <si>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</si>
  <si>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</si>
  <si>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</si>
  <si>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</si>
  <si>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Működési célú visszatérítendő támogatások, kölcsönök nyújtása államháztartáson belülre</t>
  </si>
  <si>
    <t>K505</t>
  </si>
  <si>
    <t xml:space="preserve">Működési célú visszatérítendő támogatások, kölcsönök törlesztése államháztartáson belülre </t>
  </si>
  <si>
    <t>K506</t>
  </si>
  <si>
    <t>Egyéb működési célú támogatások államháztartáson belülre</t>
  </si>
  <si>
    <t>egyházi jogi személyek részére</t>
  </si>
  <si>
    <t>K508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</si>
  <si>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</si>
  <si>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</si>
  <si>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</si>
  <si>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</si>
  <si>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</si>
  <si>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</si>
  <si>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</si>
  <si>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</si>
  <si>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</si>
  <si>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</si>
  <si>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K512</t>
  </si>
  <si>
    <t>Európai Unió  részére</t>
  </si>
  <si>
    <t xml:space="preserve">Egyéb működési célú támogatások államháztartáson kívülre </t>
  </si>
  <si>
    <t>K82</t>
  </si>
  <si>
    <t xml:space="preserve">Felhalmozási célú visszatérítendő támogatások, kölcsönök nyújtása államháztartáson belülre </t>
  </si>
  <si>
    <t>K83</t>
  </si>
  <si>
    <t xml:space="preserve">Felhalmozási célú visszatérítendő támogatások, kölcsönök törlesztése államháztartáson belülre </t>
  </si>
  <si>
    <t>K84</t>
  </si>
  <si>
    <t xml:space="preserve">Egyéb felhalmozási célú támogatások államháztartáson belülre </t>
  </si>
  <si>
    <t>K86</t>
  </si>
  <si>
    <t xml:space="preserve">Felhalmozási célú visszatérítendő támogatások, kölcsönök nyújtása államháztartáson kívülre </t>
  </si>
  <si>
    <t>K88</t>
  </si>
  <si>
    <t xml:space="preserve">Egyéb felhalmozási célú támogatások államháztartáson kívülre </t>
  </si>
  <si>
    <t>16. melléklet az 5/2018. (VI. .) sz. Önkormányzati rendelethez</t>
  </si>
  <si>
    <t>Mátraszentimre Községi Önkormányzat 2017. évi költségvetéséből</t>
  </si>
  <si>
    <t>Rovat megnevezése</t>
  </si>
  <si>
    <t>Immateriális javak beszerzése, létesítése</t>
  </si>
  <si>
    <t>K61</t>
  </si>
  <si>
    <t xml:space="preserve">Ingatlanok beszerzése, létesítése 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</si>
  <si>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</si>
  <si>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</si>
  <si>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</si>
  <si>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</si>
  <si>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</si>
  <si>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</si>
  <si>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</si>
  <si>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</si>
  <si>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</si>
  <si>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</si>
  <si>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</si>
  <si>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</si>
  <si>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</si>
  <si>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Útfelújítások</t>
  </si>
  <si>
    <t>Szolgáltati lakások, egyéb építmények felújítása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</si>
  <si>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</si>
  <si>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</si>
  <si>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</si>
  <si>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</si>
  <si>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</si>
  <si>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</si>
  <si>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</si>
  <si>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</si>
  <si>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</si>
  <si>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</si>
  <si>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Módosítva a 4/2018. (VI. .) sz. önkormányzati rendelettel</t>
  </si>
  <si>
    <t>Beruházások és felújítások alakulása (Adatok forintban!)</t>
  </si>
  <si>
    <t>Eredeti ei.</t>
  </si>
  <si>
    <t>Módosított ei.</t>
  </si>
  <si>
    <t>1. melléklet az 5/2017. (VI.28.) sz. Önkormányzati rendelethez</t>
  </si>
  <si>
    <t>6. sz. melléklet a 5/2018. (VI.28.) sz. Önkormányzati rendelethez</t>
  </si>
  <si>
    <t>7. sz. melléklet a  5/2018. (VI.28.) sz. Önkormányzati rendelethez</t>
  </si>
  <si>
    <t>8. sz. melléklet a 5/2018. (VI.28.) sz. Önkormányzati rendelethez</t>
  </si>
  <si>
    <t>9. sz. melléklet az 5/2018. (VI.28.) sz. Önkormányzati rendelethez</t>
  </si>
  <si>
    <t>10. sz. melléklet a  5/2018. (VI.28.) sz. Önkormányzati rendelethez</t>
  </si>
  <si>
    <t>11.1. melléklet a 5/2018. (VI.28.) sz. Önkormányzati rendelethez</t>
  </si>
  <si>
    <t>11.2. melléklet a 5/2018. (VI.28.) sz. Önkormányzati rendelethez</t>
  </si>
  <si>
    <t>11.3. sz. melléklet  a 5/2018. (VI.28.) sz. Önkormányzati rendelethez</t>
  </si>
  <si>
    <t>11.4 sz. melléklet a 5/2018. (VI.28.) sz . Önkormányzati rendelethez</t>
  </si>
  <si>
    <t>11.5. sz. melléklet a 5/2018. (VI.28.) sz. Önkormányzati rendelethez</t>
  </si>
  <si>
    <t>11.6 sz. melléklet a  5/2018. (VI.28.) sz. Önkormányzati rendelethez</t>
  </si>
  <si>
    <t>11.7 melléklet a  5/2018. (VI.28.) sz. Önrkormányzati rendelethez</t>
  </si>
  <si>
    <t>11.8 sz. melléklet a  5/2018. (VI.28.) sz. Önkormányzati rendelethez</t>
  </si>
  <si>
    <t>12. sz. melléklet a  5/2018.  (VI.28.) sz. Önkormányzati rendelethez</t>
  </si>
  <si>
    <t>13. sz. melléklet a  5/2018. (VI.28.) Önkormányzati rendelethez</t>
  </si>
  <si>
    <t>15. sz. melléklet a 5/2018. (VI.28.) sz. Önkormányzati rendelethez</t>
  </si>
  <si>
    <t xml:space="preserve"> 14. sz. melléklet a 5/2018. (VI.28.) sz. Önkormányzati rendelethez</t>
  </si>
  <si>
    <t>17.melléklet az 5/2018. (IV.28.) sz. Önkormányzati rendelethez</t>
  </si>
  <si>
    <t>18.melléklet az 5/2017. (VI.28.) sz.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</si>
</sst>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74" formatCode="_-* #,##0\ _F_t_-;\-* #,##0\ _F_t_-;_-* &quot;-&quot;??\ _F_t_-;_-@_-"/>
  </numFmts>
  <fonts count="52" x14ac:knownFonts="1">
    <font>
      <sz val="10"/>
      <name val="Arial CE"/>
      <charset val="238"/>
    </font>
    <font>
      <sz val="11"/>
      <color indexed="8"/>
      <name val="Calibri"/>
      <family val="2"/>
    </font>
    <font>
      <sz val="10"/>
      <name val="MS Sans Serif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u/>
      <sz val="14"/>
      <color indexed="8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MS Sans Serif"/>
      <family val="2"/>
      <charset val="238"/>
    </font>
    <font>
      <b/>
      <sz val="12"/>
      <color indexed="25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MS Sans Serif"/>
      <family val="2"/>
      <charset val="238"/>
    </font>
    <font>
      <b/>
      <sz val="13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i/>
      <sz val="13"/>
      <color indexed="8"/>
      <name val="Times New Roman"/>
      <family val="1"/>
      <charset val="238"/>
    </font>
    <font>
      <sz val="13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33" fillId="0" borderId="0"/>
    <xf numFmtId="0" fontId="31" fillId="0" borderId="0" applyBorder="0" applyProtection="0"/>
    <xf numFmtId="43" fontId="4" fillId="0" borderId="0" applyFill="0" applyBorder="0" applyAlignment="0" applyProtection="0"/>
    <xf numFmtId="0" fontId="2" fillId="0" borderId="0"/>
    <xf numFmtId="0" fontId="17" fillId="0" borderId="0"/>
    <xf numFmtId="0" fontId="35" fillId="0" borderId="0"/>
    <xf numFmtId="9" fontId="3" fillId="0" borderId="0" applyFont="0" applyFill="0" applyBorder="0" applyAlignment="0" applyProtection="0"/>
    <xf numFmtId="9" fontId="23" fillId="0" borderId="0" applyFill="0" applyBorder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3" fontId="7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/>
    <xf numFmtId="0" fontId="14" fillId="2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3" fontId="14" fillId="0" borderId="2" xfId="0" applyNumberFormat="1" applyFont="1" applyBorder="1" applyAlignment="1">
      <alignment horizontal="right" wrapText="1"/>
    </xf>
    <xf numFmtId="10" fontId="14" fillId="0" borderId="2" xfId="7" applyNumberFormat="1" applyFont="1" applyBorder="1" applyAlignment="1"/>
    <xf numFmtId="3" fontId="11" fillId="0" borderId="2" xfId="0" applyNumberFormat="1" applyFont="1" applyBorder="1" applyAlignment="1">
      <alignment horizontal="right" wrapText="1"/>
    </xf>
    <xf numFmtId="10" fontId="11" fillId="0" borderId="2" xfId="7" applyNumberFormat="1" applyFont="1" applyBorder="1" applyAlignment="1"/>
    <xf numFmtId="0" fontId="16" fillId="0" borderId="0" xfId="0" applyFont="1"/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17" fillId="0" borderId="0" xfId="5"/>
    <xf numFmtId="0" fontId="20" fillId="0" borderId="0" xfId="5" applyFont="1"/>
    <xf numFmtId="0" fontId="19" fillId="0" borderId="2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 wrapText="1"/>
    </xf>
    <xf numFmtId="3" fontId="19" fillId="0" borderId="2" xfId="5" applyNumberFormat="1" applyFont="1" applyBorder="1" applyAlignment="1">
      <alignment horizontal="center" vertical="center" wrapText="1"/>
    </xf>
    <xf numFmtId="0" fontId="20" fillId="0" borderId="2" xfId="5" applyFont="1" applyBorder="1"/>
    <xf numFmtId="3" fontId="20" fillId="0" borderId="2" xfId="5" applyNumberFormat="1" applyFont="1" applyBorder="1" applyAlignment="1">
      <alignment horizontal="right"/>
    </xf>
    <xf numFmtId="10" fontId="24" fillId="0" borderId="2" xfId="8" applyNumberFormat="1" applyFont="1" applyBorder="1"/>
    <xf numFmtId="0" fontId="20" fillId="0" borderId="2" xfId="5" applyFont="1" applyBorder="1" applyAlignment="1">
      <alignment wrapText="1"/>
    </xf>
    <xf numFmtId="0" fontId="20" fillId="0" borderId="2" xfId="5" applyFont="1" applyBorder="1" applyAlignment="1">
      <alignment horizontal="left" vertical="center"/>
    </xf>
    <xf numFmtId="3" fontId="20" fillId="0" borderId="2" xfId="5" applyNumberFormat="1" applyFont="1" applyBorder="1" applyAlignment="1">
      <alignment horizontal="right" vertical="center"/>
    </xf>
    <xf numFmtId="0" fontId="19" fillId="0" borderId="2" xfId="5" applyFont="1" applyBorder="1"/>
    <xf numFmtId="3" fontId="19" fillId="0" borderId="2" xfId="5" applyNumberFormat="1" applyFont="1" applyBorder="1" applyAlignment="1">
      <alignment horizontal="right"/>
    </xf>
    <xf numFmtId="0" fontId="19" fillId="0" borderId="2" xfId="5" applyFont="1" applyBorder="1" applyAlignment="1">
      <alignment horizontal="right"/>
    </xf>
    <xf numFmtId="0" fontId="19" fillId="5" borderId="2" xfId="5" applyFont="1" applyFill="1" applyBorder="1"/>
    <xf numFmtId="3" fontId="19" fillId="5" borderId="2" xfId="5" applyNumberFormat="1" applyFont="1" applyFill="1" applyBorder="1" applyAlignment="1">
      <alignment horizontal="right"/>
    </xf>
    <xf numFmtId="10" fontId="25" fillId="5" borderId="2" xfId="8" applyNumberFormat="1" applyFont="1" applyFill="1" applyBorder="1" applyAlignment="1">
      <alignment horizontal="right"/>
    </xf>
    <xf numFmtId="0" fontId="19" fillId="6" borderId="2" xfId="5" applyFont="1" applyFill="1" applyBorder="1"/>
    <xf numFmtId="3" fontId="19" fillId="6" borderId="2" xfId="5" applyNumberFormat="1" applyFont="1" applyFill="1" applyBorder="1" applyAlignment="1">
      <alignment horizontal="right"/>
    </xf>
    <xf numFmtId="0" fontId="19" fillId="7" borderId="2" xfId="5" applyFont="1" applyFill="1" applyBorder="1" applyAlignment="1">
      <alignment horizontal="right"/>
    </xf>
    <xf numFmtId="3" fontId="20" fillId="7" borderId="2" xfId="5" applyNumberFormat="1" applyFont="1" applyFill="1" applyBorder="1" applyAlignment="1">
      <alignment horizontal="right"/>
    </xf>
    <xf numFmtId="10" fontId="25" fillId="8" borderId="2" xfId="8" applyNumberFormat="1" applyFont="1" applyFill="1" applyBorder="1"/>
    <xf numFmtId="0" fontId="17" fillId="8" borderId="0" xfId="5" applyFill="1"/>
    <xf numFmtId="0" fontId="11" fillId="7" borderId="0" xfId="0" applyFont="1" applyFill="1" applyAlignment="1">
      <alignment vertical="top" wrapText="1"/>
    </xf>
    <xf numFmtId="0" fontId="11" fillId="2" borderId="2" xfId="0" applyFont="1" applyFill="1" applyBorder="1" applyAlignment="1">
      <alignment horizontal="center" vertical="top" wrapText="1"/>
    </xf>
    <xf numFmtId="10" fontId="14" fillId="0" borderId="2" xfId="7" applyNumberFormat="1" applyFont="1" applyBorder="1" applyAlignment="1">
      <alignment horizontal="right"/>
    </xf>
    <xf numFmtId="10" fontId="11" fillId="0" borderId="2" xfId="7" applyNumberFormat="1" applyFont="1" applyBorder="1" applyAlignment="1">
      <alignment horizontal="right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left" wrapText="1"/>
    </xf>
    <xf numFmtId="3" fontId="14" fillId="0" borderId="2" xfId="0" applyNumberFormat="1" applyFont="1" applyBorder="1" applyAlignment="1">
      <alignment horizontal="right" vertical="top" wrapText="1"/>
    </xf>
    <xf numFmtId="3" fontId="11" fillId="0" borderId="2" xfId="0" applyNumberFormat="1" applyFont="1" applyBorder="1" applyAlignment="1">
      <alignment horizontal="right" vertical="top" wrapText="1"/>
    </xf>
    <xf numFmtId="0" fontId="11" fillId="0" borderId="2" xfId="0" applyFont="1" applyBorder="1"/>
    <xf numFmtId="3" fontId="11" fillId="0" borderId="2" xfId="0" applyNumberFormat="1" applyFont="1" applyBorder="1"/>
    <xf numFmtId="0" fontId="11" fillId="0" borderId="2" xfId="0" applyFont="1" applyBorder="1" applyAlignment="1">
      <alignment wrapText="1"/>
    </xf>
    <xf numFmtId="3" fontId="11" fillId="0" borderId="2" xfId="0" applyNumberFormat="1" applyFont="1" applyBorder="1" applyAlignment="1"/>
    <xf numFmtId="0" fontId="14" fillId="0" borderId="0" xfId="0" applyFont="1"/>
    <xf numFmtId="0" fontId="0" fillId="0" borderId="0" xfId="0" applyFont="1"/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3" fontId="13" fillId="0" borderId="2" xfId="0" applyNumberFormat="1" applyFont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left" wrapText="1"/>
    </xf>
    <xf numFmtId="3" fontId="15" fillId="0" borderId="2" xfId="0" applyNumberFormat="1" applyFont="1" applyBorder="1" applyAlignment="1">
      <alignment horizontal="right" wrapText="1"/>
    </xf>
    <xf numFmtId="0" fontId="6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3" fontId="7" fillId="0" borderId="2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3" fontId="10" fillId="0" borderId="2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righ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3" fontId="15" fillId="0" borderId="2" xfId="0" applyNumberFormat="1" applyFont="1" applyBorder="1" applyAlignment="1">
      <alignment horizontal="right" vertical="top" wrapText="1"/>
    </xf>
    <xf numFmtId="0" fontId="26" fillId="2" borderId="2" xfId="0" applyFont="1" applyFill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3" fontId="26" fillId="0" borderId="2" xfId="0" applyNumberFormat="1" applyFont="1" applyBorder="1" applyAlignment="1">
      <alignment horizontal="right" vertical="top" wrapText="1"/>
    </xf>
    <xf numFmtId="0" fontId="27" fillId="0" borderId="2" xfId="0" applyFont="1" applyBorder="1" applyAlignment="1">
      <alignment horizontal="center" vertical="top" wrapText="1"/>
    </xf>
    <xf numFmtId="3" fontId="27" fillId="0" borderId="2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3" fontId="14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0" fontId="0" fillId="7" borderId="0" xfId="0" applyFill="1"/>
    <xf numFmtId="0" fontId="22" fillId="0" borderId="0" xfId="5" applyFont="1"/>
    <xf numFmtId="0" fontId="30" fillId="0" borderId="0" xfId="5" applyFont="1"/>
    <xf numFmtId="0" fontId="30" fillId="0" borderId="0" xfId="2" applyFont="1" applyFill="1" applyBorder="1" applyAlignment="1" applyProtection="1"/>
    <xf numFmtId="0" fontId="32" fillId="0" borderId="0" xfId="2" applyFont="1" applyFill="1" applyBorder="1" applyAlignment="1" applyProtection="1">
      <alignment horizontal="center"/>
    </xf>
    <xf numFmtId="0" fontId="29" fillId="3" borderId="2" xfId="2" applyFont="1" applyFill="1" applyBorder="1" applyAlignment="1" applyProtection="1">
      <alignment horizontal="center" vertical="center"/>
    </xf>
    <xf numFmtId="0" fontId="29" fillId="3" borderId="2" xfId="2" applyFont="1" applyFill="1" applyBorder="1" applyAlignment="1" applyProtection="1">
      <alignment horizontal="center" vertical="center" wrapText="1"/>
    </xf>
    <xf numFmtId="0" fontId="30" fillId="0" borderId="2" xfId="2" applyFont="1" applyFill="1" applyBorder="1" applyAlignment="1" applyProtection="1">
      <alignment horizontal="center"/>
    </xf>
    <xf numFmtId="0" fontId="30" fillId="0" borderId="2" xfId="2" applyFont="1" applyFill="1" applyBorder="1" applyAlignment="1" applyProtection="1"/>
    <xf numFmtId="174" fontId="24" fillId="0" borderId="2" xfId="3" applyNumberFormat="1" applyFont="1" applyFill="1" applyBorder="1" applyAlignment="1" applyProtection="1">
      <alignment horizontal="right"/>
    </xf>
    <xf numFmtId="174" fontId="24" fillId="0" borderId="2" xfId="3" applyNumberFormat="1" applyFont="1" applyBorder="1"/>
    <xf numFmtId="10" fontId="24" fillId="0" borderId="2" xfId="9" applyNumberFormat="1" applyFont="1" applyBorder="1"/>
    <xf numFmtId="0" fontId="29" fillId="0" borderId="2" xfId="2" applyFont="1" applyFill="1" applyBorder="1" applyAlignment="1" applyProtection="1">
      <alignment horizontal="center"/>
    </xf>
    <xf numFmtId="0" fontId="29" fillId="0" borderId="2" xfId="2" applyFont="1" applyFill="1" applyBorder="1" applyAlignment="1" applyProtection="1"/>
    <xf numFmtId="174" fontId="25" fillId="0" borderId="2" xfId="3" applyNumberFormat="1" applyFont="1" applyFill="1" applyBorder="1" applyAlignment="1" applyProtection="1">
      <alignment horizontal="right"/>
    </xf>
    <xf numFmtId="10" fontId="25" fillId="0" borderId="2" xfId="9" applyNumberFormat="1" applyFont="1" applyBorder="1"/>
    <xf numFmtId="174" fontId="25" fillId="0" borderId="2" xfId="3" applyNumberFormat="1" applyFont="1" applyFill="1" applyBorder="1" applyAlignment="1" applyProtection="1"/>
    <xf numFmtId="0" fontId="29" fillId="0" borderId="2" xfId="2" applyFont="1" applyFill="1" applyBorder="1" applyAlignment="1" applyProtection="1">
      <alignment shrinkToFit="1"/>
    </xf>
    <xf numFmtId="0" fontId="29" fillId="3" borderId="2" xfId="2" applyFont="1" applyFill="1" applyBorder="1" applyAlignment="1" applyProtection="1">
      <alignment horizontal="left"/>
    </xf>
    <xf numFmtId="174" fontId="25" fillId="3" borderId="2" xfId="3" applyNumberFormat="1" applyFont="1" applyFill="1" applyBorder="1" applyAlignment="1" applyProtection="1">
      <alignment horizontal="right"/>
    </xf>
    <xf numFmtId="10" fontId="25" fillId="3" borderId="2" xfId="9" applyNumberFormat="1" applyFont="1" applyFill="1" applyBorder="1" applyAlignment="1" applyProtection="1">
      <alignment horizontal="right"/>
    </xf>
    <xf numFmtId="0" fontId="17" fillId="0" borderId="0" xfId="5" applyBorder="1"/>
    <xf numFmtId="0" fontId="33" fillId="0" borderId="0" xfId="1" applyBorder="1"/>
    <xf numFmtId="0" fontId="0" fillId="0" borderId="0" xfId="1" applyFont="1" applyBorder="1"/>
    <xf numFmtId="0" fontId="36" fillId="0" borderId="2" xfId="1" applyFont="1" applyBorder="1"/>
    <xf numFmtId="0" fontId="34" fillId="0" borderId="2" xfId="1" applyFont="1" applyBorder="1" applyAlignment="1">
      <alignment horizontal="center"/>
    </xf>
    <xf numFmtId="0" fontId="34" fillId="0" borderId="2" xfId="1" applyFont="1" applyBorder="1"/>
    <xf numFmtId="0" fontId="0" fillId="0" borderId="2" xfId="1" applyFont="1" applyBorder="1" applyAlignment="1">
      <alignment horizontal="center"/>
    </xf>
    <xf numFmtId="0" fontId="34" fillId="0" borderId="2" xfId="1" applyFont="1" applyBorder="1" applyAlignment="1">
      <alignment wrapText="1"/>
    </xf>
    <xf numFmtId="0" fontId="34" fillId="0" borderId="0" xfId="1" applyFont="1" applyBorder="1"/>
    <xf numFmtId="0" fontId="16" fillId="0" borderId="0" xfId="1" applyFont="1" applyBorder="1"/>
    <xf numFmtId="0" fontId="8" fillId="0" borderId="2" xfId="0" applyFont="1" applyBorder="1" applyAlignment="1">
      <alignment horizontal="left" vertical="top" wrapText="1"/>
    </xf>
    <xf numFmtId="0" fontId="0" fillId="0" borderId="0" xfId="0" applyBorder="1"/>
    <xf numFmtId="0" fontId="11" fillId="0" borderId="0" xfId="0" applyFont="1"/>
    <xf numFmtId="0" fontId="42" fillId="0" borderId="0" xfId="5" applyFont="1"/>
    <xf numFmtId="0" fontId="44" fillId="0" borderId="2" xfId="5" applyFont="1" applyBorder="1"/>
    <xf numFmtId="0" fontId="44" fillId="0" borderId="2" xfId="5" applyFont="1" applyFill="1" applyBorder="1" applyAlignment="1">
      <alignment horizontal="center" vertical="center" wrapText="1"/>
    </xf>
    <xf numFmtId="3" fontId="44" fillId="0" borderId="2" xfId="5" applyNumberFormat="1" applyFont="1" applyBorder="1" applyAlignment="1">
      <alignment horizontal="center" wrapText="1"/>
    </xf>
    <xf numFmtId="0" fontId="14" fillId="0" borderId="3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horizontal="center" vertical="center" wrapText="1"/>
    </xf>
    <xf numFmtId="3" fontId="45" fillId="0" borderId="2" xfId="0" applyNumberFormat="1" applyFont="1" applyBorder="1" applyAlignment="1">
      <alignment horizontal="right"/>
    </xf>
    <xf numFmtId="0" fontId="45" fillId="0" borderId="0" xfId="5" applyFont="1"/>
    <xf numFmtId="0" fontId="11" fillId="0" borderId="3" xfId="0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center" vertical="center" wrapText="1"/>
    </xf>
    <xf numFmtId="3" fontId="44" fillId="0" borderId="2" xfId="0" applyNumberFormat="1" applyFont="1" applyBorder="1" applyAlignment="1">
      <alignment horizontal="right"/>
    </xf>
    <xf numFmtId="3" fontId="44" fillId="0" borderId="2" xfId="5" applyNumberFormat="1" applyFont="1" applyBorder="1" applyAlignment="1">
      <alignment horizontal="right"/>
    </xf>
    <xf numFmtId="10" fontId="11" fillId="0" borderId="2" xfId="9" applyNumberFormat="1" applyFont="1" applyBorder="1" applyAlignment="1">
      <alignment horizontal="right"/>
    </xf>
    <xf numFmtId="0" fontId="45" fillId="0" borderId="4" xfId="0" applyFont="1" applyFill="1" applyBorder="1" applyAlignment="1">
      <alignment horizontal="center" vertical="center"/>
    </xf>
    <xf numFmtId="3" fontId="45" fillId="0" borderId="2" xfId="0" applyNumberFormat="1" applyFont="1" applyBorder="1"/>
    <xf numFmtId="0" fontId="14" fillId="0" borderId="2" xfId="0" applyFont="1" applyBorder="1"/>
    <xf numFmtId="0" fontId="45" fillId="0" borderId="2" xfId="5" applyFont="1" applyBorder="1" applyAlignment="1">
      <alignment horizontal="right"/>
    </xf>
    <xf numFmtId="10" fontId="14" fillId="0" borderId="2" xfId="9" applyNumberFormat="1" applyFont="1" applyBorder="1" applyAlignment="1">
      <alignment horizontal="right"/>
    </xf>
    <xf numFmtId="0" fontId="14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3" fontId="44" fillId="0" borderId="2" xfId="0" applyNumberFormat="1" applyFont="1" applyBorder="1"/>
    <xf numFmtId="0" fontId="11" fillId="4" borderId="3" xfId="0" applyFont="1" applyFill="1" applyBorder="1" applyAlignment="1">
      <alignment horizontal="left" vertical="center" wrapText="1"/>
    </xf>
    <xf numFmtId="3" fontId="45" fillId="0" borderId="2" xfId="5" applyNumberFormat="1" applyFont="1" applyBorder="1" applyAlignment="1">
      <alignment horizontal="right"/>
    </xf>
    <xf numFmtId="0" fontId="14" fillId="4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44" fillId="0" borderId="4" xfId="0" applyFont="1" applyFill="1" applyBorder="1" applyAlignment="1">
      <alignment horizontal="center" vertical="center"/>
    </xf>
    <xf numFmtId="10" fontId="14" fillId="0" borderId="2" xfId="9" applyNumberFormat="1" applyFont="1" applyFill="1" applyBorder="1" applyAlignment="1">
      <alignment horizontal="right"/>
    </xf>
    <xf numFmtId="0" fontId="11" fillId="9" borderId="3" xfId="0" applyFont="1" applyFill="1" applyBorder="1" applyAlignment="1">
      <alignment vertical="center" wrapText="1"/>
    </xf>
    <xf numFmtId="0" fontId="44" fillId="9" borderId="4" xfId="0" applyFont="1" applyFill="1" applyBorder="1" applyAlignment="1">
      <alignment horizontal="center" vertical="center"/>
    </xf>
    <xf numFmtId="3" fontId="44" fillId="9" borderId="2" xfId="0" applyNumberFormat="1" applyFont="1" applyFill="1" applyBorder="1"/>
    <xf numFmtId="10" fontId="11" fillId="8" borderId="2" xfId="9" applyNumberFormat="1" applyFont="1" applyFill="1" applyBorder="1" applyAlignment="1">
      <alignment horizontal="right"/>
    </xf>
    <xf numFmtId="0" fontId="47" fillId="0" borderId="0" xfId="5" applyFont="1" applyAlignment="1">
      <alignment horizontal="center" wrapText="1"/>
    </xf>
    <xf numFmtId="0" fontId="22" fillId="0" borderId="0" xfId="5" applyFont="1" applyAlignment="1">
      <alignment horizontal="center" wrapText="1"/>
    </xf>
    <xf numFmtId="0" fontId="21" fillId="0" borderId="2" xfId="5" applyFont="1" applyBorder="1"/>
    <xf numFmtId="0" fontId="28" fillId="0" borderId="2" xfId="5" applyFont="1" applyFill="1" applyBorder="1" applyAlignment="1">
      <alignment horizontal="center" vertical="center" wrapText="1"/>
    </xf>
    <xf numFmtId="0" fontId="28" fillId="0" borderId="2" xfId="5" applyFont="1" applyBorder="1" applyAlignment="1">
      <alignment horizontal="center"/>
    </xf>
    <xf numFmtId="0" fontId="28" fillId="0" borderId="2" xfId="5" applyFont="1" applyBorder="1" applyAlignment="1">
      <alignment horizontal="center" wrapText="1"/>
    </xf>
    <xf numFmtId="0" fontId="13" fillId="0" borderId="2" xfId="5" applyFont="1" applyFill="1" applyBorder="1" applyAlignment="1">
      <alignment horizontal="left" vertical="center" wrapText="1"/>
    </xf>
    <xf numFmtId="0" fontId="43" fillId="0" borderId="2" xfId="5" applyFont="1" applyFill="1" applyBorder="1" applyAlignment="1">
      <alignment horizontal="left" vertical="center"/>
    </xf>
    <xf numFmtId="0" fontId="43" fillId="0" borderId="2" xfId="5" applyFont="1" applyBorder="1"/>
    <xf numFmtId="0" fontId="22" fillId="0" borderId="2" xfId="5" applyFont="1" applyBorder="1"/>
    <xf numFmtId="0" fontId="15" fillId="0" borderId="2" xfId="5" applyFont="1" applyFill="1" applyBorder="1" applyAlignment="1">
      <alignment vertical="center" wrapText="1"/>
    </xf>
    <xf numFmtId="0" fontId="28" fillId="0" borderId="2" xfId="5" applyFont="1" applyFill="1" applyBorder="1" applyAlignment="1">
      <alignment horizontal="left" vertical="center"/>
    </xf>
    <xf numFmtId="0" fontId="28" fillId="0" borderId="2" xfId="5" applyFont="1" applyBorder="1"/>
    <xf numFmtId="3" fontId="13" fillId="0" borderId="2" xfId="5" applyNumberFormat="1" applyFont="1" applyFill="1" applyBorder="1" applyAlignment="1">
      <alignment horizontal="right" vertical="center"/>
    </xf>
    <xf numFmtId="10" fontId="22" fillId="0" borderId="2" xfId="10" applyNumberFormat="1" applyFont="1" applyBorder="1"/>
    <xf numFmtId="3" fontId="15" fillId="0" borderId="2" xfId="5" applyNumberFormat="1" applyFont="1" applyFill="1" applyBorder="1" applyAlignment="1">
      <alignment horizontal="right" vertical="center"/>
    </xf>
    <xf numFmtId="0" fontId="43" fillId="0" borderId="2" xfId="5" applyFont="1" applyFill="1" applyBorder="1" applyAlignment="1">
      <alignment horizontal="left" vertical="center" wrapText="1"/>
    </xf>
    <xf numFmtId="3" fontId="48" fillId="0" borderId="2" xfId="5" applyNumberFormat="1" applyFont="1" applyFill="1" applyBorder="1" applyAlignment="1">
      <alignment horizontal="right" vertical="center"/>
    </xf>
    <xf numFmtId="0" fontId="15" fillId="0" borderId="2" xfId="5" applyFont="1" applyFill="1" applyBorder="1" applyAlignment="1">
      <alignment horizontal="left" vertical="center" wrapText="1"/>
    </xf>
    <xf numFmtId="0" fontId="49" fillId="0" borderId="0" xfId="5" applyFont="1"/>
    <xf numFmtId="0" fontId="44" fillId="0" borderId="2" xfId="5" applyFont="1" applyFill="1" applyBorder="1" applyAlignment="1">
      <alignment horizontal="center" vertical="center"/>
    </xf>
    <xf numFmtId="3" fontId="45" fillId="0" borderId="2" xfId="5" applyNumberFormat="1" applyFont="1" applyBorder="1" applyAlignment="1">
      <alignment wrapText="1"/>
    </xf>
    <xf numFmtId="0" fontId="14" fillId="0" borderId="2" xfId="5" applyFont="1" applyFill="1" applyBorder="1" applyAlignment="1">
      <alignment horizontal="left" vertical="center" wrapText="1"/>
    </xf>
    <xf numFmtId="0" fontId="45" fillId="0" borderId="2" xfId="5" applyFont="1" applyFill="1" applyBorder="1" applyAlignment="1">
      <alignment horizontal="center" vertical="center"/>
    </xf>
    <xf numFmtId="3" fontId="45" fillId="0" borderId="2" xfId="5" applyNumberFormat="1" applyFont="1" applyBorder="1"/>
    <xf numFmtId="0" fontId="45" fillId="0" borderId="2" xfId="5" applyFont="1" applyBorder="1"/>
    <xf numFmtId="0" fontId="50" fillId="0" borderId="2" xfId="5" applyFont="1" applyFill="1" applyBorder="1" applyAlignment="1">
      <alignment horizontal="left" vertical="center" wrapText="1"/>
    </xf>
    <xf numFmtId="0" fontId="51" fillId="0" borderId="2" xfId="5" applyFont="1" applyFill="1" applyBorder="1" applyAlignment="1">
      <alignment horizontal="center" vertical="center"/>
    </xf>
    <xf numFmtId="3" fontId="51" fillId="0" borderId="2" xfId="5" applyNumberFormat="1" applyFont="1" applyBorder="1"/>
    <xf numFmtId="0" fontId="45" fillId="0" borderId="2" xfId="5" applyFont="1" applyFill="1" applyBorder="1" applyAlignment="1">
      <alignment horizontal="left" vertical="center" wrapText="1"/>
    </xf>
    <xf numFmtId="0" fontId="51" fillId="0" borderId="2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left" vertical="center" wrapText="1"/>
    </xf>
    <xf numFmtId="3" fontId="44" fillId="0" borderId="2" xfId="5" applyNumberFormat="1" applyFont="1" applyBorder="1"/>
    <xf numFmtId="3" fontId="13" fillId="0" borderId="3" xfId="0" applyNumberFormat="1" applyFont="1" applyFill="1" applyBorder="1" applyAlignment="1">
      <alignment horizontal="right" vertical="center"/>
    </xf>
    <xf numFmtId="10" fontId="45" fillId="0" borderId="2" xfId="7" applyNumberFormat="1" applyFont="1" applyBorder="1"/>
    <xf numFmtId="0" fontId="18" fillId="0" borderId="0" xfId="5" applyFont="1" applyBorder="1" applyAlignment="1">
      <alignment horizontal="right" vertical="top" wrapText="1"/>
    </xf>
    <xf numFmtId="0" fontId="19" fillId="0" borderId="0" xfId="5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/>
    </xf>
    <xf numFmtId="0" fontId="22" fillId="0" borderId="1" xfId="5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6" fillId="7" borderId="0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5" fillId="0" borderId="1" xfId="0" applyFont="1" applyBorder="1" applyAlignment="1">
      <alignment horizontal="right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2" fillId="0" borderId="0" xfId="2" applyFont="1" applyFill="1" applyBorder="1" applyAlignment="1" applyProtection="1">
      <alignment horizontal="center"/>
    </xf>
    <xf numFmtId="0" fontId="28" fillId="0" borderId="0" xfId="5" applyFont="1" applyAlignment="1">
      <alignment horizontal="right"/>
    </xf>
    <xf numFmtId="0" fontId="29" fillId="0" borderId="0" xfId="5" applyFont="1" applyBorder="1" applyAlignment="1">
      <alignment horizontal="center"/>
    </xf>
    <xf numFmtId="0" fontId="29" fillId="0" borderId="0" xfId="2" applyFont="1" applyFill="1" applyBorder="1" applyAlignment="1" applyProtection="1">
      <alignment horizontal="center" vertical="center" wrapText="1"/>
    </xf>
    <xf numFmtId="0" fontId="37" fillId="0" borderId="0" xfId="1" applyFont="1" applyBorder="1" applyAlignment="1">
      <alignment horizontal="right"/>
    </xf>
    <xf numFmtId="0" fontId="34" fillId="0" borderId="0" xfId="1" applyFont="1" applyBorder="1" applyAlignment="1">
      <alignment horizontal="center" vertical="center" wrapText="1"/>
    </xf>
    <xf numFmtId="0" fontId="38" fillId="0" borderId="0" xfId="6" applyFont="1" applyAlignment="1">
      <alignment horizontal="center" vertical="center" wrapText="1"/>
    </xf>
    <xf numFmtId="0" fontId="34" fillId="0" borderId="0" xfId="1" applyFont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0" fontId="0" fillId="7" borderId="0" xfId="0" applyFill="1"/>
    <xf numFmtId="0" fontId="11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4" fillId="7" borderId="0" xfId="0" applyFont="1" applyFill="1" applyAlignment="1">
      <alignment horizontal="center" vertical="top" wrapText="1"/>
    </xf>
    <xf numFmtId="0" fontId="13" fillId="7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right"/>
    </xf>
    <xf numFmtId="0" fontId="39" fillId="0" borderId="0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0" fillId="0" borderId="2" xfId="0" applyBorder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 vertical="top" wrapText="1"/>
    </xf>
    <xf numFmtId="0" fontId="14" fillId="0" borderId="0" xfId="0" applyFont="1"/>
    <xf numFmtId="0" fontId="11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43" fillId="0" borderId="1" xfId="5" applyFont="1" applyBorder="1" applyAlignment="1">
      <alignment horizontal="center"/>
    </xf>
    <xf numFmtId="3" fontId="28" fillId="0" borderId="0" xfId="5" applyNumberFormat="1" applyFont="1" applyAlignment="1">
      <alignment horizontal="right"/>
    </xf>
    <xf numFmtId="0" fontId="41" fillId="0" borderId="0" xfId="5" applyFont="1" applyBorder="1" applyAlignment="1">
      <alignment horizontal="center" wrapText="1"/>
    </xf>
    <xf numFmtId="0" fontId="40" fillId="0" borderId="0" xfId="5" applyFont="1" applyBorder="1" applyAlignment="1">
      <alignment horizontal="center" wrapText="1"/>
    </xf>
    <xf numFmtId="3" fontId="44" fillId="0" borderId="0" xfId="5" applyNumberFormat="1" applyFont="1" applyBorder="1" applyAlignment="1">
      <alignment horizontal="center" wrapText="1"/>
    </xf>
    <xf numFmtId="3" fontId="28" fillId="0" borderId="0" xfId="5" applyNumberFormat="1" applyFont="1" applyBorder="1" applyAlignment="1">
      <alignment horizontal="right" wrapText="1"/>
    </xf>
    <xf numFmtId="0" fontId="44" fillId="0" borderId="0" xfId="5" applyFont="1" applyBorder="1" applyAlignment="1">
      <alignment horizontal="center" wrapText="1"/>
    </xf>
    <xf numFmtId="0" fontId="46" fillId="0" borderId="0" xfId="5" applyFont="1" applyBorder="1" applyAlignment="1">
      <alignment horizontal="center" wrapText="1"/>
    </xf>
  </cellXfs>
  <cellStyles count="11">
    <cellStyle name="Excel Built-in Normal" xfId="1"/>
    <cellStyle name="Excel Built-in Normal 2" xfId="2"/>
    <cellStyle name="Ezres 2" xfId="3"/>
    <cellStyle name="Normál" xfId="0" builtinId="0"/>
    <cellStyle name="Normál 2" xfId="4"/>
    <cellStyle name="Normál 3" xfId="5"/>
    <cellStyle name="Normál 4" xfId="6"/>
    <cellStyle name="Százalék" xfId="7" builtinId="5"/>
    <cellStyle name="Százalék 2" xfId="8"/>
    <cellStyle name="Százalék 2 2" xfId="9"/>
    <cellStyle name="Százalék 3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Layout" zoomScaleNormal="100" zoomScaleSheetLayoutView="100" workbookViewId="0">
      <selection activeCell="A2" sqref="A2:C2"/>
    </sheetView>
  </sheetViews>
  <sheetFormatPr defaultColWidth="11.5703125" defaultRowHeight="15" x14ac:dyDescent="0.25"/>
  <cols>
    <col min="1" max="1" width="70.7109375" style="20" customWidth="1"/>
    <col min="2" max="2" width="18.28515625" style="20" customWidth="1"/>
    <col min="3" max="3" width="19.140625" style="20" customWidth="1"/>
    <col min="4" max="4" width="17" style="20" customWidth="1"/>
    <col min="5" max="5" width="16.7109375" style="20" customWidth="1"/>
    <col min="6" max="16384" width="11.5703125" style="20"/>
  </cols>
  <sheetData>
    <row r="1" spans="1:5" ht="33.6" customHeight="1" x14ac:dyDescent="0.25">
      <c r="A1" s="195" t="s">
        <v>883</v>
      </c>
      <c r="B1" s="195"/>
      <c r="C1" s="195"/>
      <c r="D1" s="195"/>
      <c r="E1" s="195"/>
    </row>
    <row r="2" spans="1:5" ht="22.35" customHeight="1" x14ac:dyDescent="0.25">
      <c r="A2" s="196" t="s">
        <v>570</v>
      </c>
      <c r="B2" s="196"/>
      <c r="C2" s="196"/>
    </row>
    <row r="3" spans="1:5" ht="22.35" customHeight="1" x14ac:dyDescent="0.25">
      <c r="A3" s="196" t="s">
        <v>546</v>
      </c>
      <c r="B3" s="196"/>
      <c r="C3" s="196"/>
    </row>
    <row r="4" spans="1:5" ht="42.2" customHeight="1" x14ac:dyDescent="0.3">
      <c r="A4" s="21"/>
      <c r="B4" s="21"/>
      <c r="C4" s="21"/>
      <c r="D4" s="197" t="s">
        <v>547</v>
      </c>
      <c r="E4" s="198"/>
    </row>
    <row r="5" spans="1:5" ht="56.25" x14ac:dyDescent="0.25">
      <c r="A5" s="22" t="s">
        <v>548</v>
      </c>
      <c r="B5" s="23" t="s">
        <v>571</v>
      </c>
      <c r="C5" s="24" t="s">
        <v>572</v>
      </c>
      <c r="D5" s="24" t="s">
        <v>573</v>
      </c>
      <c r="E5" s="24" t="s">
        <v>522</v>
      </c>
    </row>
    <row r="6" spans="1:5" ht="18.75" x14ac:dyDescent="0.3">
      <c r="A6" s="25" t="s">
        <v>549</v>
      </c>
      <c r="B6" s="26">
        <v>54872113</v>
      </c>
      <c r="C6" s="26">
        <v>57869022</v>
      </c>
      <c r="D6" s="26">
        <v>55015455</v>
      </c>
      <c r="E6" s="27">
        <f>D6/C6</f>
        <v>0.95068921330655975</v>
      </c>
    </row>
    <row r="7" spans="1:5" ht="24" customHeight="1" x14ac:dyDescent="0.3">
      <c r="A7" s="28" t="s">
        <v>550</v>
      </c>
      <c r="B7" s="26">
        <v>12451627</v>
      </c>
      <c r="C7" s="26">
        <v>12883515</v>
      </c>
      <c r="D7" s="26">
        <v>12362428</v>
      </c>
      <c r="E7" s="27">
        <f t="shared" ref="E7:E26" si="0">D7/C7</f>
        <v>0.95955397265420195</v>
      </c>
    </row>
    <row r="8" spans="1:5" ht="18.75" x14ac:dyDescent="0.3">
      <c r="A8" s="25" t="s">
        <v>551</v>
      </c>
      <c r="B8" s="26">
        <v>114055000</v>
      </c>
      <c r="C8" s="26">
        <v>126887484</v>
      </c>
      <c r="D8" s="26">
        <v>105156786</v>
      </c>
      <c r="E8" s="27">
        <f t="shared" si="0"/>
        <v>0.8287404138299409</v>
      </c>
    </row>
    <row r="9" spans="1:5" ht="18.75" x14ac:dyDescent="0.3">
      <c r="A9" s="29" t="s">
        <v>552</v>
      </c>
      <c r="B9" s="26">
        <v>1740000</v>
      </c>
      <c r="C9" s="30">
        <v>1848000</v>
      </c>
      <c r="D9" s="26">
        <v>1485202</v>
      </c>
      <c r="E9" s="27">
        <f t="shared" si="0"/>
        <v>0.80368073593073597</v>
      </c>
    </row>
    <row r="10" spans="1:5" ht="18.75" x14ac:dyDescent="0.3">
      <c r="A10" s="25" t="s">
        <v>553</v>
      </c>
      <c r="B10" s="26">
        <v>58736346</v>
      </c>
      <c r="C10" s="26">
        <v>59251546</v>
      </c>
      <c r="D10" s="26">
        <v>29130514</v>
      </c>
      <c r="E10" s="27">
        <f t="shared" si="0"/>
        <v>0.49164141641131187</v>
      </c>
    </row>
    <row r="11" spans="1:5" ht="18.75" x14ac:dyDescent="0.3">
      <c r="A11" s="25" t="s">
        <v>554</v>
      </c>
      <c r="B11" s="26">
        <v>14800000</v>
      </c>
      <c r="C11" s="26">
        <v>17000000</v>
      </c>
      <c r="D11" s="26">
        <v>10380527</v>
      </c>
      <c r="E11" s="27">
        <f t="shared" si="0"/>
        <v>0.61061923529411766</v>
      </c>
    </row>
    <row r="12" spans="1:5" ht="18.75" x14ac:dyDescent="0.3">
      <c r="A12" s="25" t="s">
        <v>555</v>
      </c>
      <c r="B12" s="26">
        <v>16575211</v>
      </c>
      <c r="C12" s="26">
        <v>20780211</v>
      </c>
      <c r="D12" s="26">
        <v>16717226</v>
      </c>
      <c r="E12" s="27">
        <f t="shared" si="0"/>
        <v>0.80447816434587693</v>
      </c>
    </row>
    <row r="13" spans="1:5" ht="18.75" x14ac:dyDescent="0.3">
      <c r="A13" s="25" t="s">
        <v>556</v>
      </c>
      <c r="B13" s="26">
        <v>0</v>
      </c>
      <c r="C13" s="26">
        <v>5000000</v>
      </c>
      <c r="D13" s="26">
        <v>5000000</v>
      </c>
      <c r="E13" s="27">
        <f t="shared" si="0"/>
        <v>1</v>
      </c>
    </row>
    <row r="14" spans="1:5" ht="18.75" x14ac:dyDescent="0.3">
      <c r="A14" s="31" t="s">
        <v>557</v>
      </c>
      <c r="B14" s="32">
        <f>SUM(B6:B13)</f>
        <v>273230297</v>
      </c>
      <c r="C14" s="32">
        <f>SUM(C6:C13)</f>
        <v>301519778</v>
      </c>
      <c r="D14" s="32">
        <f>SUM(D6:D13)</f>
        <v>235248138</v>
      </c>
      <c r="E14" s="27">
        <f t="shared" si="0"/>
        <v>0.78020798357048404</v>
      </c>
    </row>
    <row r="15" spans="1:5" ht="18.75" x14ac:dyDescent="0.3">
      <c r="A15" s="31" t="s">
        <v>558</v>
      </c>
      <c r="B15" s="33">
        <v>2322303</v>
      </c>
      <c r="C15" s="26">
        <v>2322303</v>
      </c>
      <c r="D15" s="26">
        <v>2322303</v>
      </c>
      <c r="E15" s="27">
        <f t="shared" si="0"/>
        <v>1</v>
      </c>
    </row>
    <row r="16" spans="1:5" ht="18.75" x14ac:dyDescent="0.3">
      <c r="A16" s="34" t="s">
        <v>559</v>
      </c>
      <c r="B16" s="35">
        <f>SUM(B14:B15)</f>
        <v>275552600</v>
      </c>
      <c r="C16" s="35">
        <f>SUM(C14:C15)</f>
        <v>303842081</v>
      </c>
      <c r="D16" s="35">
        <f>SUM(D14:D15)</f>
        <v>237570441</v>
      </c>
      <c r="E16" s="36">
        <f>D16/C16</f>
        <v>0.78188788142219179</v>
      </c>
    </row>
    <row r="17" spans="1:5" ht="18.75" x14ac:dyDescent="0.3">
      <c r="A17" s="25" t="s">
        <v>560</v>
      </c>
      <c r="B17" s="26">
        <v>74619885</v>
      </c>
      <c r="C17" s="26">
        <v>82023751</v>
      </c>
      <c r="D17" s="26">
        <v>82985155</v>
      </c>
      <c r="E17" s="27">
        <f t="shared" si="0"/>
        <v>1.0117210440668583</v>
      </c>
    </row>
    <row r="18" spans="1:5" ht="18.75" x14ac:dyDescent="0.3">
      <c r="A18" s="25" t="s">
        <v>561</v>
      </c>
      <c r="B18" s="26">
        <v>3000000</v>
      </c>
      <c r="C18" s="26">
        <v>1932000</v>
      </c>
      <c r="D18" s="26">
        <v>1632000</v>
      </c>
      <c r="E18" s="27">
        <f t="shared" si="0"/>
        <v>0.84472049689440998</v>
      </c>
    </row>
    <row r="19" spans="1:5" ht="18.75" x14ac:dyDescent="0.3">
      <c r="A19" s="25" t="s">
        <v>562</v>
      </c>
      <c r="B19" s="26">
        <v>129139000</v>
      </c>
      <c r="C19" s="26">
        <v>154952946</v>
      </c>
      <c r="D19" s="26">
        <v>153299501</v>
      </c>
      <c r="E19" s="27">
        <f t="shared" si="0"/>
        <v>0.98932937357641459</v>
      </c>
    </row>
    <row r="20" spans="1:5" ht="18.75" x14ac:dyDescent="0.3">
      <c r="A20" s="25" t="s">
        <v>563</v>
      </c>
      <c r="B20" s="26">
        <v>22900000</v>
      </c>
      <c r="C20" s="26">
        <v>23596831</v>
      </c>
      <c r="D20" s="26">
        <v>20280719</v>
      </c>
      <c r="E20" s="27">
        <f t="shared" si="0"/>
        <v>0.85946790905948345</v>
      </c>
    </row>
    <row r="21" spans="1:5" ht="18.75" x14ac:dyDescent="0.3">
      <c r="A21" s="25" t="s">
        <v>564</v>
      </c>
      <c r="B21" s="26">
        <v>15000000</v>
      </c>
      <c r="C21" s="26">
        <v>8152596</v>
      </c>
      <c r="D21" s="26">
        <v>0</v>
      </c>
      <c r="E21" s="27">
        <f t="shared" si="0"/>
        <v>0</v>
      </c>
    </row>
    <row r="22" spans="1:5" ht="18.75" x14ac:dyDescent="0.3">
      <c r="A22" s="25" t="s">
        <v>565</v>
      </c>
      <c r="B22" s="26">
        <v>105000</v>
      </c>
      <c r="C22" s="26">
        <v>390000</v>
      </c>
      <c r="D22" s="26">
        <v>252000</v>
      </c>
      <c r="E22" s="27">
        <f t="shared" si="0"/>
        <v>0.64615384615384619</v>
      </c>
    </row>
    <row r="23" spans="1:5" ht="18.75" x14ac:dyDescent="0.3">
      <c r="A23" s="25" t="s">
        <v>566</v>
      </c>
      <c r="B23" s="26">
        <v>0</v>
      </c>
      <c r="C23" s="26">
        <v>4000000</v>
      </c>
      <c r="D23" s="26">
        <v>1000000</v>
      </c>
      <c r="E23" s="27">
        <f t="shared" si="0"/>
        <v>0.25</v>
      </c>
    </row>
    <row r="24" spans="1:5" ht="18.75" x14ac:dyDescent="0.3">
      <c r="A24" s="37" t="s">
        <v>567</v>
      </c>
      <c r="B24" s="38">
        <f>SUM(B17:B23)</f>
        <v>244763885</v>
      </c>
      <c r="C24" s="38">
        <f>SUM(C17:C23)</f>
        <v>275048124</v>
      </c>
      <c r="D24" s="38">
        <f>SUM(D17:D23)</f>
        <v>259449375</v>
      </c>
      <c r="E24" s="27">
        <f t="shared" si="0"/>
        <v>0.94328720089725093</v>
      </c>
    </row>
    <row r="25" spans="1:5" ht="18.75" x14ac:dyDescent="0.3">
      <c r="A25" s="31" t="s">
        <v>568</v>
      </c>
      <c r="B25" s="39">
        <v>30788715</v>
      </c>
      <c r="C25" s="40">
        <v>28793957</v>
      </c>
      <c r="D25" s="40">
        <v>31371116</v>
      </c>
      <c r="E25" s="27">
        <f t="shared" si="0"/>
        <v>1.0895034676894184</v>
      </c>
    </row>
    <row r="26" spans="1:5" ht="18.75" x14ac:dyDescent="0.3">
      <c r="A26" s="34" t="s">
        <v>569</v>
      </c>
      <c r="B26" s="35">
        <f>SUM(B24:B25)</f>
        <v>275552600</v>
      </c>
      <c r="C26" s="35">
        <f>SUM(C24:C25)</f>
        <v>303842081</v>
      </c>
      <c r="D26" s="35">
        <f>SUM(D24:D25)</f>
        <v>290820491</v>
      </c>
      <c r="E26" s="41">
        <f t="shared" si="0"/>
        <v>0.95714355971646992</v>
      </c>
    </row>
    <row r="31" spans="1:5" x14ac:dyDescent="0.25">
      <c r="C31" s="42"/>
    </row>
  </sheetData>
  <sheetProtection selectLockedCells="1" selectUnlockedCells="1"/>
  <mergeCells count="4">
    <mergeCell ref="A1:E1"/>
    <mergeCell ref="A2:C2"/>
    <mergeCell ref="A3:C3"/>
    <mergeCell ref="D4:E4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view="pageLayout" zoomScaleNormal="100" workbookViewId="0">
      <selection activeCell="B4" sqref="B4:F4"/>
    </sheetView>
  </sheetViews>
  <sheetFormatPr defaultRowHeight="12.75" x14ac:dyDescent="0.2"/>
  <cols>
    <col min="1" max="1" width="2.140625" bestFit="1" customWidth="1"/>
    <col min="2" max="2" width="41" customWidth="1"/>
    <col min="3" max="3" width="10.28515625" customWidth="1"/>
    <col min="4" max="4" width="9.7109375" customWidth="1"/>
    <col min="5" max="5" width="10" customWidth="1"/>
    <col min="6" max="6" width="10.28515625" customWidth="1"/>
  </cols>
  <sheetData>
    <row r="4" spans="1:6" ht="15.75" x14ac:dyDescent="0.25">
      <c r="A4" s="117"/>
      <c r="B4" s="216" t="s">
        <v>888</v>
      </c>
      <c r="C4" s="216"/>
      <c r="D4" s="216"/>
      <c r="E4" s="216"/>
      <c r="F4" s="216"/>
    </row>
    <row r="5" spans="1:6" ht="15.75" x14ac:dyDescent="0.25">
      <c r="A5" s="117"/>
      <c r="B5" s="124"/>
      <c r="C5" s="124"/>
      <c r="D5" s="124"/>
      <c r="E5" s="124"/>
      <c r="F5" s="124"/>
    </row>
    <row r="6" spans="1:6" ht="15.75" x14ac:dyDescent="0.25">
      <c r="A6" s="117"/>
      <c r="B6" s="124"/>
      <c r="C6" s="124"/>
      <c r="D6" s="124"/>
      <c r="E6" s="124"/>
      <c r="F6" s="124"/>
    </row>
    <row r="7" spans="1:6" ht="15.75" x14ac:dyDescent="0.25">
      <c r="A7" s="117"/>
      <c r="B7" s="124"/>
      <c r="C7" s="124"/>
      <c r="D7" s="124"/>
      <c r="E7" s="124"/>
      <c r="F7" s="124"/>
    </row>
    <row r="8" spans="1:6" ht="15.75" x14ac:dyDescent="0.25">
      <c r="A8" s="117"/>
      <c r="B8" s="124"/>
      <c r="C8" s="124"/>
      <c r="D8" s="124"/>
      <c r="E8" s="124"/>
      <c r="F8" s="124"/>
    </row>
    <row r="9" spans="1:6" x14ac:dyDescent="0.2">
      <c r="A9" s="118"/>
      <c r="B9" s="217" t="s">
        <v>726</v>
      </c>
      <c r="C9" s="218"/>
      <c r="D9" s="218"/>
      <c r="E9" s="218"/>
      <c r="F9" s="218"/>
    </row>
    <row r="10" spans="1:6" x14ac:dyDescent="0.2">
      <c r="A10" s="118"/>
      <c r="B10" s="125" t="s">
        <v>727</v>
      </c>
      <c r="C10" s="125"/>
      <c r="D10" s="125"/>
      <c r="E10" s="125"/>
      <c r="F10" s="125"/>
    </row>
    <row r="11" spans="1:6" ht="15.75" x14ac:dyDescent="0.25">
      <c r="A11" s="119"/>
      <c r="B11" s="120" t="s">
        <v>728</v>
      </c>
      <c r="C11" s="120" t="s">
        <v>729</v>
      </c>
      <c r="D11" s="120" t="s">
        <v>730</v>
      </c>
      <c r="E11" s="120" t="s">
        <v>731</v>
      </c>
      <c r="F11" s="120"/>
    </row>
    <row r="12" spans="1:6" ht="15.75" x14ac:dyDescent="0.25">
      <c r="A12" s="121">
        <v>1</v>
      </c>
      <c r="B12" s="121" t="s">
        <v>732</v>
      </c>
      <c r="C12" s="122">
        <v>2015</v>
      </c>
      <c r="D12" s="122">
        <v>2016</v>
      </c>
      <c r="E12" s="122">
        <v>2017</v>
      </c>
      <c r="F12" s="122"/>
    </row>
    <row r="13" spans="1:6" ht="47.25" x14ac:dyDescent="0.25">
      <c r="A13" s="121">
        <v>2</v>
      </c>
      <c r="B13" s="123" t="s">
        <v>733</v>
      </c>
      <c r="C13" s="122">
        <v>20000</v>
      </c>
      <c r="D13" s="122">
        <v>20000</v>
      </c>
      <c r="E13" s="122">
        <v>20000</v>
      </c>
      <c r="F13" s="122"/>
    </row>
    <row r="14" spans="1:6" ht="15.75" x14ac:dyDescent="0.25">
      <c r="A14" s="117"/>
      <c r="B14" s="118"/>
      <c r="C14" s="117"/>
      <c r="D14" s="219"/>
      <c r="E14" s="219"/>
      <c r="F14" s="219"/>
    </row>
  </sheetData>
  <mergeCells count="3">
    <mergeCell ref="B4:F4"/>
    <mergeCell ref="B9:F9"/>
    <mergeCell ref="D14:F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Layout" zoomScaleNormal="100" workbookViewId="0">
      <selection activeCell="C1" sqref="C1:F1"/>
    </sheetView>
  </sheetViews>
  <sheetFormatPr defaultRowHeight="12.75" x14ac:dyDescent="0.2"/>
  <cols>
    <col min="1" max="1" width="3" bestFit="1" customWidth="1"/>
    <col min="2" max="2" width="41" customWidth="1"/>
    <col min="3" max="3" width="18.42578125" bestFit="1" customWidth="1"/>
    <col min="4" max="4" width="19.5703125" bestFit="1" customWidth="1"/>
    <col min="5" max="5" width="18.42578125" bestFit="1" customWidth="1"/>
    <col min="6" max="6" width="17" bestFit="1" customWidth="1"/>
  </cols>
  <sheetData>
    <row r="1" spans="1:6" x14ac:dyDescent="0.2">
      <c r="C1" s="200" t="s">
        <v>889</v>
      </c>
      <c r="D1" s="200"/>
      <c r="E1" s="200"/>
      <c r="F1" s="200"/>
    </row>
    <row r="2" spans="1:6" ht="38.25" customHeight="1" x14ac:dyDescent="0.2">
      <c r="A2" s="222" t="s">
        <v>734</v>
      </c>
      <c r="B2" s="223"/>
      <c r="C2" s="223"/>
      <c r="D2" s="223"/>
      <c r="E2" s="223"/>
      <c r="F2" s="223"/>
    </row>
    <row r="3" spans="1:6" ht="15" x14ac:dyDescent="0.2">
      <c r="A3" s="220"/>
      <c r="B3" s="221"/>
      <c r="C3" s="221"/>
      <c r="D3" s="221"/>
      <c r="E3" s="221"/>
      <c r="F3" s="221"/>
    </row>
    <row r="4" spans="1:6" ht="105" x14ac:dyDescent="0.2">
      <c r="A4" s="63"/>
      <c r="B4" s="63" t="s">
        <v>5</v>
      </c>
      <c r="C4" s="63" t="s">
        <v>252</v>
      </c>
      <c r="D4" s="63" t="s">
        <v>253</v>
      </c>
      <c r="E4" s="63" t="s">
        <v>254</v>
      </c>
      <c r="F4" s="63" t="s">
        <v>255</v>
      </c>
    </row>
    <row r="5" spans="1:6" ht="15" x14ac:dyDescent="0.2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</row>
    <row r="6" spans="1:6" ht="25.5" x14ac:dyDescent="0.2">
      <c r="A6" s="64">
        <v>1</v>
      </c>
      <c r="B6" s="65" t="s">
        <v>256</v>
      </c>
      <c r="C6" s="66">
        <v>1563900</v>
      </c>
      <c r="D6" s="66">
        <v>1563900</v>
      </c>
      <c r="E6" s="66">
        <v>0</v>
      </c>
      <c r="F6" s="66">
        <v>0</v>
      </c>
    </row>
    <row r="7" spans="1:6" ht="25.5" x14ac:dyDescent="0.2">
      <c r="A7" s="67">
        <v>2</v>
      </c>
      <c r="B7" s="126" t="s">
        <v>739</v>
      </c>
      <c r="C7" s="69">
        <v>1563900</v>
      </c>
      <c r="D7" s="69">
        <v>1563900</v>
      </c>
      <c r="E7" s="69">
        <v>0</v>
      </c>
      <c r="F7" s="69">
        <v>0</v>
      </c>
    </row>
    <row r="8" spans="1:6" ht="25.5" x14ac:dyDescent="0.2">
      <c r="A8" s="67">
        <v>3</v>
      </c>
      <c r="B8" s="126" t="s">
        <v>740</v>
      </c>
      <c r="C8" s="69">
        <v>1563900</v>
      </c>
      <c r="D8" s="69">
        <v>1563900</v>
      </c>
      <c r="E8" s="69">
        <v>0</v>
      </c>
      <c r="F8" s="69">
        <v>0</v>
      </c>
    </row>
    <row r="9" spans="1:6" ht="25.5" x14ac:dyDescent="0.2">
      <c r="A9" s="64">
        <v>4</v>
      </c>
      <c r="B9" s="65" t="s">
        <v>259</v>
      </c>
      <c r="C9" s="66">
        <v>87884</v>
      </c>
      <c r="D9" s="66">
        <v>87884</v>
      </c>
      <c r="E9" s="66">
        <v>0</v>
      </c>
      <c r="F9" s="66">
        <v>0</v>
      </c>
    </row>
    <row r="10" spans="1:6" x14ac:dyDescent="0.2">
      <c r="A10" s="67">
        <v>5</v>
      </c>
      <c r="B10" s="65" t="s">
        <v>260</v>
      </c>
      <c r="C10" s="66">
        <v>377649</v>
      </c>
      <c r="D10" s="66">
        <v>369609</v>
      </c>
      <c r="E10" s="66">
        <v>0</v>
      </c>
      <c r="F10" s="66">
        <v>8040</v>
      </c>
    </row>
    <row r="11" spans="1:6" ht="25.5" x14ac:dyDescent="0.2">
      <c r="A11" s="67">
        <v>6</v>
      </c>
      <c r="B11" s="65" t="s">
        <v>261</v>
      </c>
      <c r="C11" s="66">
        <v>1200000</v>
      </c>
      <c r="D11" s="66">
        <v>1200000</v>
      </c>
      <c r="E11" s="66">
        <v>0</v>
      </c>
      <c r="F11" s="66">
        <v>0</v>
      </c>
    </row>
    <row r="12" spans="1:6" ht="25.5" x14ac:dyDescent="0.2">
      <c r="A12" s="67">
        <v>7</v>
      </c>
      <c r="B12" s="126" t="s">
        <v>741</v>
      </c>
      <c r="C12" s="69">
        <v>1200000</v>
      </c>
      <c r="D12" s="69">
        <v>1200000</v>
      </c>
      <c r="E12" s="69">
        <v>0</v>
      </c>
      <c r="F12" s="69">
        <v>0</v>
      </c>
    </row>
    <row r="13" spans="1:6" ht="25.5" x14ac:dyDescent="0.2">
      <c r="A13" s="67">
        <v>8</v>
      </c>
      <c r="B13" s="65" t="s">
        <v>264</v>
      </c>
      <c r="C13" s="66">
        <v>976122</v>
      </c>
      <c r="D13" s="66">
        <v>976122</v>
      </c>
      <c r="E13" s="66">
        <v>0</v>
      </c>
      <c r="F13" s="66">
        <v>0</v>
      </c>
    </row>
    <row r="14" spans="1:6" x14ac:dyDescent="0.2">
      <c r="A14" s="67">
        <v>9</v>
      </c>
      <c r="B14" s="126" t="s">
        <v>742</v>
      </c>
      <c r="C14" s="69">
        <v>4205555</v>
      </c>
      <c r="D14" s="69">
        <v>4197515</v>
      </c>
      <c r="E14" s="69">
        <v>0</v>
      </c>
      <c r="F14" s="69">
        <v>8040</v>
      </c>
    </row>
  </sheetData>
  <mergeCells count="3">
    <mergeCell ref="A3:F3"/>
    <mergeCell ref="C1:F1"/>
    <mergeCell ref="A2:F2"/>
  </mergeCells>
  <pageMargins left="0.75" right="0.75" top="1" bottom="1" header="0.5" footer="0.5"/>
  <pageSetup paperSize="9" orientation="landscape" r:id="rId1"/>
  <headerFooter alignWithMargins="0">
    <oddFooter xml:space="preserve">&amp;L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view="pageLayout" zoomScaleNormal="100" workbookViewId="0">
      <selection activeCell="B1" sqref="B1:K1"/>
    </sheetView>
  </sheetViews>
  <sheetFormatPr defaultRowHeight="12.75" x14ac:dyDescent="0.2"/>
  <cols>
    <col min="1" max="1" width="3" bestFit="1" customWidth="1"/>
    <col min="2" max="2" width="24" customWidth="1"/>
    <col min="3" max="3" width="12" customWidth="1"/>
    <col min="4" max="4" width="10" customWidth="1"/>
    <col min="5" max="5" width="9.5703125" customWidth="1"/>
    <col min="6" max="6" width="9.7109375" customWidth="1"/>
    <col min="7" max="7" width="10.7109375" customWidth="1"/>
    <col min="8" max="8" width="11" customWidth="1"/>
    <col min="9" max="9" width="10.140625" bestFit="1" customWidth="1"/>
    <col min="10" max="10" width="10.7109375" customWidth="1"/>
    <col min="11" max="11" width="12.28515625" customWidth="1"/>
  </cols>
  <sheetData>
    <row r="1" spans="1:11" x14ac:dyDescent="0.2">
      <c r="B1" s="200" t="s">
        <v>890</v>
      </c>
      <c r="C1" s="200"/>
      <c r="D1" s="200"/>
      <c r="E1" s="200"/>
      <c r="F1" s="200"/>
      <c r="G1" s="200"/>
      <c r="H1" s="200"/>
      <c r="I1" s="200"/>
      <c r="J1" s="200"/>
      <c r="K1" s="200"/>
    </row>
    <row r="2" spans="1:11" ht="48.75" customHeight="1" x14ac:dyDescent="0.2">
      <c r="A2" s="222" t="s">
        <v>738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5" x14ac:dyDescent="0.2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ht="150" x14ac:dyDescent="0.2">
      <c r="A4" s="76"/>
      <c r="B4" s="76" t="s">
        <v>5</v>
      </c>
      <c r="C4" s="76" t="s">
        <v>737</v>
      </c>
      <c r="D4" s="76" t="s">
        <v>265</v>
      </c>
      <c r="E4" s="76" t="s">
        <v>266</v>
      </c>
      <c r="F4" s="76" t="s">
        <v>267</v>
      </c>
      <c r="G4" s="76" t="s">
        <v>268</v>
      </c>
      <c r="H4" s="76" t="s">
        <v>269</v>
      </c>
      <c r="I4" s="76" t="s">
        <v>735</v>
      </c>
      <c r="J4" s="76" t="s">
        <v>736</v>
      </c>
      <c r="K4" s="76" t="s">
        <v>270</v>
      </c>
    </row>
    <row r="5" spans="1:11" ht="15" x14ac:dyDescent="0.2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6">
        <v>8</v>
      </c>
      <c r="I5" s="76">
        <v>9</v>
      </c>
      <c r="J5" s="76">
        <v>10</v>
      </c>
      <c r="K5" s="76">
        <v>11</v>
      </c>
    </row>
    <row r="6" spans="1:11" ht="51" x14ac:dyDescent="0.2">
      <c r="A6" s="70">
        <v>1</v>
      </c>
      <c r="B6" s="71" t="s">
        <v>271</v>
      </c>
      <c r="C6" s="72">
        <v>51576029</v>
      </c>
      <c r="D6" s="72">
        <v>0</v>
      </c>
      <c r="E6" s="72">
        <v>0</v>
      </c>
      <c r="F6" s="72">
        <v>51576029</v>
      </c>
      <c r="G6" s="72">
        <v>0</v>
      </c>
      <c r="H6" s="72">
        <v>197762172</v>
      </c>
      <c r="I6" s="72">
        <v>51576029</v>
      </c>
      <c r="J6" s="72">
        <v>0</v>
      </c>
      <c r="K6" s="72">
        <v>0</v>
      </c>
    </row>
    <row r="7" spans="1:11" ht="38.25" x14ac:dyDescent="0.2">
      <c r="A7" s="70">
        <v>2</v>
      </c>
      <c r="B7" s="71" t="s">
        <v>272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49759373</v>
      </c>
      <c r="I7" s="72">
        <v>0</v>
      </c>
      <c r="J7" s="72">
        <v>0</v>
      </c>
      <c r="K7" s="72">
        <v>0</v>
      </c>
    </row>
    <row r="8" spans="1:11" ht="102" x14ac:dyDescent="0.2">
      <c r="A8" s="70">
        <v>3</v>
      </c>
      <c r="B8" s="71" t="s">
        <v>273</v>
      </c>
      <c r="C8" s="72">
        <v>5281560</v>
      </c>
      <c r="D8" s="72">
        <v>0</v>
      </c>
      <c r="E8" s="72">
        <v>0</v>
      </c>
      <c r="F8" s="72">
        <v>5713000</v>
      </c>
      <c r="G8" s="72">
        <v>431440</v>
      </c>
      <c r="H8" s="72">
        <v>17580283</v>
      </c>
      <c r="I8" s="72">
        <v>5713000</v>
      </c>
      <c r="J8" s="72">
        <v>431440</v>
      </c>
      <c r="K8" s="72">
        <v>0</v>
      </c>
    </row>
    <row r="9" spans="1:11" x14ac:dyDescent="0.2">
      <c r="A9" s="73">
        <v>4</v>
      </c>
      <c r="B9" s="74" t="s">
        <v>158</v>
      </c>
      <c r="C9" s="75">
        <v>56857589</v>
      </c>
      <c r="D9" s="75">
        <v>0</v>
      </c>
      <c r="E9" s="75">
        <v>0</v>
      </c>
      <c r="F9" s="75">
        <v>57289029</v>
      </c>
      <c r="G9" s="75">
        <v>431440</v>
      </c>
      <c r="H9" s="75">
        <v>265101828</v>
      </c>
      <c r="I9" s="75">
        <v>57289029</v>
      </c>
      <c r="J9" s="75">
        <v>431440</v>
      </c>
      <c r="K9" s="75">
        <v>0</v>
      </c>
    </row>
  </sheetData>
  <mergeCells count="3">
    <mergeCell ref="A3:K3"/>
    <mergeCell ref="B1:K1"/>
    <mergeCell ref="A2:K2"/>
  </mergeCells>
  <pageMargins left="0.75" right="0.75" top="1" bottom="1" header="0.5" footer="0.5"/>
  <pageSetup orientation="landscape" r:id="rId1"/>
  <headerFooter alignWithMargins="0">
    <oddFooter xml:space="preserve">&amp;L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Layout" zoomScaleNormal="100" workbookViewId="0">
      <selection activeCell="B2" sqref="B2:F2"/>
    </sheetView>
  </sheetViews>
  <sheetFormatPr defaultRowHeight="12.75" x14ac:dyDescent="0.2"/>
  <cols>
    <col min="1" max="1" width="2.7109375" bestFit="1" customWidth="1"/>
    <col min="2" max="2" width="33.42578125" customWidth="1"/>
    <col min="3" max="3" width="24" customWidth="1"/>
    <col min="4" max="4" width="24.85546875" customWidth="1"/>
    <col min="5" max="5" width="23.28515625" bestFit="1" customWidth="1"/>
    <col min="6" max="6" width="22.85546875" customWidth="1"/>
  </cols>
  <sheetData>
    <row r="1" spans="1:6" x14ac:dyDescent="0.2">
      <c r="A1" s="86"/>
      <c r="B1" s="86"/>
      <c r="C1" s="86"/>
      <c r="D1" s="200" t="s">
        <v>891</v>
      </c>
      <c r="E1" s="200"/>
      <c r="F1" s="200"/>
    </row>
    <row r="2" spans="1:6" x14ac:dyDescent="0.2">
      <c r="A2" s="86"/>
      <c r="B2" s="226" t="s">
        <v>743</v>
      </c>
      <c r="C2" s="226"/>
      <c r="D2" s="226"/>
      <c r="E2" s="226"/>
      <c r="F2" s="226"/>
    </row>
    <row r="3" spans="1:6" ht="15.75" x14ac:dyDescent="0.2">
      <c r="A3" s="224"/>
      <c r="B3" s="225"/>
      <c r="C3" s="225"/>
      <c r="D3" s="225"/>
      <c r="E3" s="225"/>
      <c r="F3" s="225"/>
    </row>
    <row r="4" spans="1:6" ht="92.25" customHeight="1" x14ac:dyDescent="0.2">
      <c r="A4" s="8"/>
      <c r="B4" s="8" t="s">
        <v>5</v>
      </c>
      <c r="C4" s="8" t="s">
        <v>252</v>
      </c>
      <c r="D4" s="8" t="s">
        <v>274</v>
      </c>
      <c r="E4" s="8" t="s">
        <v>275</v>
      </c>
      <c r="F4" s="8" t="s">
        <v>276</v>
      </c>
    </row>
    <row r="5" spans="1:6" ht="15.75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</row>
    <row r="6" spans="1:6" ht="31.5" customHeight="1" x14ac:dyDescent="0.2">
      <c r="A6" s="81">
        <v>1</v>
      </c>
      <c r="B6" s="82" t="s">
        <v>277</v>
      </c>
      <c r="C6" s="83">
        <v>1632000</v>
      </c>
      <c r="D6" s="83">
        <v>0</v>
      </c>
      <c r="E6" s="83">
        <v>1632000</v>
      </c>
      <c r="F6" s="83">
        <v>0</v>
      </c>
    </row>
    <row r="7" spans="1:6" x14ac:dyDescent="0.2">
      <c r="A7" s="86"/>
      <c r="B7" s="86"/>
      <c r="C7" s="86"/>
      <c r="D7" s="86"/>
      <c r="E7" s="86"/>
      <c r="F7" s="86"/>
    </row>
  </sheetData>
  <mergeCells count="3">
    <mergeCell ref="A3:F3"/>
    <mergeCell ref="D1:F1"/>
    <mergeCell ref="B2:F2"/>
  </mergeCells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view="pageLayout" topLeftCell="R2" zoomScaleNormal="100" workbookViewId="0">
      <selection activeCell="R4" sqref="R4"/>
    </sheetView>
  </sheetViews>
  <sheetFormatPr defaultRowHeight="12.75" x14ac:dyDescent="0.2"/>
  <cols>
    <col min="1" max="1" width="4" bestFit="1" customWidth="1"/>
    <col min="2" max="2" width="38" customWidth="1"/>
    <col min="3" max="3" width="12.7109375" bestFit="1" customWidth="1"/>
    <col min="4" max="4" width="13.42578125" customWidth="1"/>
    <col min="5" max="5" width="14.7109375" bestFit="1" customWidth="1"/>
    <col min="6" max="6" width="11.28515625" bestFit="1" customWidth="1"/>
    <col min="7" max="7" width="16.28515625" bestFit="1" customWidth="1"/>
    <col min="8" max="8" width="17.7109375" bestFit="1" customWidth="1"/>
    <col min="9" max="9" width="19" bestFit="1" customWidth="1"/>
    <col min="10" max="11" width="13.5703125" customWidth="1"/>
    <col min="12" max="12" width="17.85546875" customWidth="1"/>
    <col min="13" max="13" width="17.42578125" customWidth="1"/>
    <col min="14" max="14" width="19.42578125" customWidth="1"/>
    <col min="15" max="15" width="16.28515625" customWidth="1"/>
    <col min="16" max="16" width="18.85546875" customWidth="1"/>
    <col min="17" max="17" width="19.7109375" customWidth="1"/>
    <col min="18" max="18" width="13.42578125" customWidth="1"/>
    <col min="19" max="19" width="17.85546875" customWidth="1"/>
    <col min="20" max="20" width="16.85546875" customWidth="1"/>
    <col min="21" max="21" width="15.7109375" customWidth="1"/>
    <col min="22" max="22" width="17.140625" customWidth="1"/>
    <col min="23" max="23" width="12.42578125" customWidth="1"/>
    <col min="24" max="24" width="9.85546875" customWidth="1"/>
    <col min="25" max="25" width="10" customWidth="1"/>
    <col min="26" max="26" width="9.42578125" customWidth="1"/>
    <col min="27" max="27" width="10.28515625" customWidth="1"/>
    <col min="28" max="28" width="7.85546875" customWidth="1"/>
    <col min="29" max="29" width="14.140625" customWidth="1"/>
    <col min="30" max="30" width="13.5703125" customWidth="1"/>
    <col min="31" max="31" width="15.5703125" customWidth="1"/>
    <col min="32" max="32" width="14.42578125" customWidth="1"/>
    <col min="33" max="33" width="13" customWidth="1"/>
    <col min="34" max="34" width="15.28515625" customWidth="1"/>
    <col min="35" max="35" width="13.85546875" customWidth="1"/>
  </cols>
  <sheetData>
    <row r="1" spans="1:35" x14ac:dyDescent="0.2"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227" t="s">
        <v>892</v>
      </c>
      <c r="Y1" s="227"/>
      <c r="Z1" s="227"/>
      <c r="AA1" s="227"/>
      <c r="AB1" s="227"/>
      <c r="AC1" s="227"/>
      <c r="AD1" s="227"/>
      <c r="AE1" s="227"/>
    </row>
    <row r="2" spans="1:35" ht="16.5" x14ac:dyDescent="0.25">
      <c r="D2" s="228" t="s">
        <v>744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</row>
    <row r="3" spans="1:35" ht="12.75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</row>
    <row r="4" spans="1:35" ht="225" x14ac:dyDescent="0.2">
      <c r="A4" s="3"/>
      <c r="B4" s="3" t="s">
        <v>5</v>
      </c>
      <c r="C4" s="3" t="s">
        <v>158</v>
      </c>
      <c r="D4" s="3" t="s">
        <v>278</v>
      </c>
      <c r="E4" s="3" t="s">
        <v>279</v>
      </c>
      <c r="F4" s="3" t="s">
        <v>280</v>
      </c>
      <c r="G4" s="3" t="s">
        <v>281</v>
      </c>
      <c r="H4" s="3" t="s">
        <v>282</v>
      </c>
      <c r="I4" s="3" t="s">
        <v>283</v>
      </c>
      <c r="J4" s="3" t="s">
        <v>284</v>
      </c>
      <c r="K4" s="3" t="s">
        <v>285</v>
      </c>
      <c r="L4" s="3" t="s">
        <v>286</v>
      </c>
      <c r="M4" s="3" t="s">
        <v>287</v>
      </c>
      <c r="N4" s="3" t="s">
        <v>288</v>
      </c>
      <c r="O4" s="3" t="s">
        <v>289</v>
      </c>
      <c r="P4" s="3" t="s">
        <v>290</v>
      </c>
      <c r="Q4" s="3" t="s">
        <v>291</v>
      </c>
      <c r="R4" s="3" t="s">
        <v>292</v>
      </c>
      <c r="S4" s="3" t="s">
        <v>293</v>
      </c>
      <c r="T4" s="3" t="s">
        <v>294</v>
      </c>
      <c r="U4" s="3" t="s">
        <v>295</v>
      </c>
      <c r="V4" s="3" t="s">
        <v>296</v>
      </c>
      <c r="W4" s="3" t="s">
        <v>297</v>
      </c>
      <c r="X4" s="3" t="s">
        <v>298</v>
      </c>
      <c r="Y4" s="3" t="s">
        <v>299</v>
      </c>
      <c r="Z4" s="3" t="s">
        <v>300</v>
      </c>
      <c r="AA4" s="3" t="s">
        <v>301</v>
      </c>
      <c r="AB4" s="3" t="s">
        <v>302</v>
      </c>
      <c r="AC4" s="3" t="s">
        <v>303</v>
      </c>
      <c r="AD4" s="3" t="s">
        <v>304</v>
      </c>
      <c r="AE4" s="3" t="s">
        <v>305</v>
      </c>
      <c r="AF4" s="3" t="s">
        <v>306</v>
      </c>
      <c r="AG4" s="3" t="s">
        <v>307</v>
      </c>
      <c r="AH4" s="3" t="s">
        <v>308</v>
      </c>
      <c r="AI4" s="3" t="s">
        <v>309</v>
      </c>
    </row>
    <row r="5" spans="1:35" ht="38.25" x14ac:dyDescent="0.2">
      <c r="A5" s="2">
        <v>1</v>
      </c>
      <c r="B5" s="1" t="s">
        <v>159</v>
      </c>
      <c r="C5" s="4">
        <v>73915959</v>
      </c>
      <c r="D5" s="4">
        <v>21410304</v>
      </c>
      <c r="E5" s="4">
        <v>25000</v>
      </c>
      <c r="F5" s="4">
        <v>7749813</v>
      </c>
      <c r="G5" s="4">
        <v>7774813</v>
      </c>
      <c r="H5" s="4">
        <v>1653319</v>
      </c>
      <c r="I5" s="4">
        <v>788647</v>
      </c>
      <c r="J5" s="4">
        <v>11387368</v>
      </c>
      <c r="K5" s="4">
        <v>0</v>
      </c>
      <c r="L5" s="4">
        <v>0</v>
      </c>
      <c r="M5" s="4">
        <v>218163</v>
      </c>
      <c r="N5" s="4">
        <v>0</v>
      </c>
      <c r="O5" s="4">
        <v>218163</v>
      </c>
      <c r="P5" s="4">
        <v>376641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21410304</v>
      </c>
      <c r="W5" s="4">
        <v>0</v>
      </c>
      <c r="X5" s="4">
        <v>0</v>
      </c>
      <c r="Y5" s="4">
        <v>0</v>
      </c>
      <c r="Z5" s="4">
        <v>33961</v>
      </c>
      <c r="AA5" s="4">
        <v>0</v>
      </c>
      <c r="AB5" s="4">
        <v>73922</v>
      </c>
      <c r="AC5" s="4">
        <v>0</v>
      </c>
      <c r="AD5" s="4">
        <v>0</v>
      </c>
      <c r="AE5" s="4">
        <v>380790</v>
      </c>
      <c r="AF5" s="4">
        <v>0</v>
      </c>
      <c r="AG5" s="4">
        <v>0</v>
      </c>
      <c r="AH5" s="4">
        <v>0</v>
      </c>
      <c r="AI5" s="4">
        <v>414751</v>
      </c>
    </row>
    <row r="6" spans="1:35" ht="25.5" x14ac:dyDescent="0.2">
      <c r="A6" s="2">
        <v>2</v>
      </c>
      <c r="B6" s="1" t="s">
        <v>160</v>
      </c>
      <c r="C6" s="4">
        <v>1490158</v>
      </c>
      <c r="D6" s="4">
        <v>202345</v>
      </c>
      <c r="E6" s="4">
        <v>0</v>
      </c>
      <c r="F6" s="4">
        <v>0</v>
      </c>
      <c r="G6" s="4">
        <v>0</v>
      </c>
      <c r="H6" s="4">
        <v>0</v>
      </c>
      <c r="I6" s="4">
        <v>36573</v>
      </c>
      <c r="J6" s="4">
        <v>202345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202345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68850</v>
      </c>
      <c r="AC6" s="4">
        <v>0</v>
      </c>
      <c r="AD6" s="4">
        <v>0</v>
      </c>
      <c r="AE6" s="4">
        <v>388850</v>
      </c>
      <c r="AF6" s="4">
        <v>0</v>
      </c>
      <c r="AG6" s="4">
        <v>0</v>
      </c>
      <c r="AH6" s="4">
        <v>0</v>
      </c>
      <c r="AI6" s="4">
        <v>388850</v>
      </c>
    </row>
    <row r="7" spans="1:35" ht="25.5" x14ac:dyDescent="0.2">
      <c r="A7" s="2">
        <v>3</v>
      </c>
      <c r="B7" s="1" t="s">
        <v>161</v>
      </c>
      <c r="C7" s="4">
        <v>53076563</v>
      </c>
      <c r="D7" s="4">
        <v>13031262</v>
      </c>
      <c r="E7" s="4">
        <v>0</v>
      </c>
      <c r="F7" s="4">
        <v>0</v>
      </c>
      <c r="G7" s="4">
        <v>0</v>
      </c>
      <c r="H7" s="4">
        <v>0</v>
      </c>
      <c r="I7" s="4">
        <v>109535</v>
      </c>
      <c r="J7" s="4">
        <v>2673581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6357681</v>
      </c>
      <c r="Q7" s="4">
        <v>0</v>
      </c>
      <c r="R7" s="4">
        <v>0</v>
      </c>
      <c r="S7" s="4">
        <v>0</v>
      </c>
      <c r="T7" s="4">
        <v>0</v>
      </c>
      <c r="U7" s="4">
        <v>4000000</v>
      </c>
      <c r="V7" s="4">
        <v>13031262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239270</v>
      </c>
      <c r="AC7" s="4">
        <v>0</v>
      </c>
      <c r="AD7" s="4">
        <v>0</v>
      </c>
      <c r="AE7" s="4">
        <v>5816986</v>
      </c>
      <c r="AF7" s="4">
        <v>0</v>
      </c>
      <c r="AG7" s="4">
        <v>0</v>
      </c>
      <c r="AH7" s="4">
        <v>1000000</v>
      </c>
      <c r="AI7" s="4">
        <v>6816986</v>
      </c>
    </row>
    <row r="8" spans="1:35" ht="25.5" x14ac:dyDescent="0.2">
      <c r="A8" s="2">
        <v>4</v>
      </c>
      <c r="B8" s="1" t="s">
        <v>162</v>
      </c>
      <c r="C8" s="4">
        <v>187549071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124758</v>
      </c>
      <c r="M8" s="4">
        <v>0</v>
      </c>
      <c r="N8" s="4">
        <v>0</v>
      </c>
      <c r="O8" s="4">
        <v>124758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124758</v>
      </c>
      <c r="W8" s="4">
        <v>61229224</v>
      </c>
      <c r="X8" s="4">
        <v>61337224</v>
      </c>
      <c r="Y8" s="4">
        <v>1632000</v>
      </c>
      <c r="Z8" s="4">
        <v>0</v>
      </c>
      <c r="AA8" s="4">
        <v>1870</v>
      </c>
      <c r="AB8" s="4">
        <v>505</v>
      </c>
      <c r="AC8" s="4">
        <v>0</v>
      </c>
      <c r="AD8" s="4">
        <v>0</v>
      </c>
      <c r="AE8" s="4">
        <v>2375</v>
      </c>
      <c r="AF8" s="4">
        <v>0</v>
      </c>
      <c r="AG8" s="4">
        <v>0</v>
      </c>
      <c r="AH8" s="4">
        <v>0</v>
      </c>
      <c r="AI8" s="4">
        <v>62971599</v>
      </c>
    </row>
    <row r="9" spans="1:35" ht="25.5" x14ac:dyDescent="0.2">
      <c r="A9" s="2">
        <v>5</v>
      </c>
      <c r="B9" s="1" t="s">
        <v>163</v>
      </c>
      <c r="C9" s="4">
        <v>108674772</v>
      </c>
      <c r="D9" s="4">
        <v>25818693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25818693</v>
      </c>
      <c r="N9" s="4">
        <v>0</v>
      </c>
      <c r="O9" s="4">
        <v>25818693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25818693</v>
      </c>
      <c r="W9" s="4">
        <v>0</v>
      </c>
      <c r="X9" s="4">
        <v>2700000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2700000</v>
      </c>
    </row>
    <row r="10" spans="1:35" ht="25.5" x14ac:dyDescent="0.2">
      <c r="A10" s="2">
        <v>6</v>
      </c>
      <c r="B10" s="1" t="s">
        <v>164</v>
      </c>
      <c r="C10" s="4">
        <v>9701964</v>
      </c>
      <c r="D10" s="4">
        <v>1773097</v>
      </c>
      <c r="E10" s="4">
        <v>1515079</v>
      </c>
      <c r="F10" s="4">
        <v>0</v>
      </c>
      <c r="G10" s="4">
        <v>1515079</v>
      </c>
      <c r="H10" s="4">
        <v>168028</v>
      </c>
      <c r="I10" s="4">
        <v>19132</v>
      </c>
      <c r="J10" s="4">
        <v>89990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1773097</v>
      </c>
      <c r="W10" s="4">
        <v>0</v>
      </c>
      <c r="X10" s="4">
        <v>1424231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1424231</v>
      </c>
    </row>
    <row r="11" spans="1:35" x14ac:dyDescent="0.2">
      <c r="A11" s="2">
        <v>7</v>
      </c>
      <c r="B11" s="1" t="s">
        <v>165</v>
      </c>
      <c r="C11" s="4">
        <v>53846960</v>
      </c>
      <c r="D11" s="4">
        <v>16761186</v>
      </c>
      <c r="E11" s="4">
        <v>0</v>
      </c>
      <c r="F11" s="4">
        <v>0</v>
      </c>
      <c r="G11" s="4">
        <v>0</v>
      </c>
      <c r="H11" s="4">
        <v>0</v>
      </c>
      <c r="I11" s="4">
        <v>9346</v>
      </c>
      <c r="J11" s="4">
        <v>43960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3554056</v>
      </c>
      <c r="T11" s="4">
        <v>16717226</v>
      </c>
      <c r="U11" s="4">
        <v>0</v>
      </c>
      <c r="V11" s="4">
        <v>16761186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 x14ac:dyDescent="0.2">
      <c r="A12" s="2">
        <v>8</v>
      </c>
      <c r="B12" s="1" t="s">
        <v>166</v>
      </c>
      <c r="C12" s="4">
        <v>3160682</v>
      </c>
      <c r="D12" s="4">
        <v>596958</v>
      </c>
      <c r="E12" s="4">
        <v>0</v>
      </c>
      <c r="F12" s="4">
        <v>0</v>
      </c>
      <c r="G12" s="4">
        <v>0</v>
      </c>
      <c r="H12" s="4">
        <v>0</v>
      </c>
      <c r="I12" s="4">
        <v>82297</v>
      </c>
      <c r="J12" s="4">
        <v>596958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596958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123711</v>
      </c>
      <c r="AC12" s="4">
        <v>0</v>
      </c>
      <c r="AD12" s="4">
        <v>0</v>
      </c>
      <c r="AE12" s="4">
        <v>581900</v>
      </c>
      <c r="AF12" s="4">
        <v>0</v>
      </c>
      <c r="AG12" s="4">
        <v>0</v>
      </c>
      <c r="AH12" s="4">
        <v>0</v>
      </c>
      <c r="AI12" s="4">
        <v>581900</v>
      </c>
    </row>
    <row r="13" spans="1:35" ht="25.5" x14ac:dyDescent="0.2">
      <c r="A13" s="2">
        <v>9</v>
      </c>
      <c r="B13" s="1" t="s">
        <v>167</v>
      </c>
      <c r="C13" s="4">
        <v>53888589</v>
      </c>
      <c r="D13" s="4">
        <v>16774144</v>
      </c>
      <c r="E13" s="4">
        <v>0</v>
      </c>
      <c r="F13" s="4">
        <v>0</v>
      </c>
      <c r="G13" s="4">
        <v>0</v>
      </c>
      <c r="H13" s="4">
        <v>0</v>
      </c>
      <c r="I13" s="4">
        <v>3566157</v>
      </c>
      <c r="J13" s="4">
        <v>16774144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16774144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 ht="25.5" x14ac:dyDescent="0.2">
      <c r="A14" s="2">
        <v>10</v>
      </c>
      <c r="B14" s="1" t="s">
        <v>168</v>
      </c>
      <c r="C14" s="4">
        <v>35581508</v>
      </c>
      <c r="D14" s="4">
        <v>11296444</v>
      </c>
      <c r="E14" s="4">
        <v>0</v>
      </c>
      <c r="F14" s="4">
        <v>0</v>
      </c>
      <c r="G14" s="4">
        <v>0</v>
      </c>
      <c r="H14" s="4">
        <v>0</v>
      </c>
      <c r="I14" s="4">
        <v>1592233</v>
      </c>
      <c r="J14" s="4">
        <v>11296444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11296444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9603</v>
      </c>
      <c r="AC14" s="4">
        <v>0</v>
      </c>
      <c r="AD14" s="4">
        <v>0</v>
      </c>
      <c r="AE14" s="4">
        <v>45170</v>
      </c>
      <c r="AF14" s="4">
        <v>0</v>
      </c>
      <c r="AG14" s="4">
        <v>0</v>
      </c>
      <c r="AH14" s="4">
        <v>0</v>
      </c>
      <c r="AI14" s="4">
        <v>45170</v>
      </c>
    </row>
    <row r="15" spans="1:35" ht="25.5" x14ac:dyDescent="0.2">
      <c r="A15" s="2">
        <v>11</v>
      </c>
      <c r="B15" s="1" t="s">
        <v>169</v>
      </c>
      <c r="C15" s="4">
        <v>54571760</v>
      </c>
      <c r="D15" s="4">
        <v>13568636</v>
      </c>
      <c r="E15" s="4">
        <v>4794243</v>
      </c>
      <c r="F15" s="4">
        <v>0</v>
      </c>
      <c r="G15" s="4">
        <v>4794243</v>
      </c>
      <c r="H15" s="4">
        <v>1119099</v>
      </c>
      <c r="I15" s="4">
        <v>1335160</v>
      </c>
      <c r="J15" s="4">
        <v>7655294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13568636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743359</v>
      </c>
      <c r="AC15" s="4">
        <v>0</v>
      </c>
      <c r="AD15" s="4">
        <v>0</v>
      </c>
      <c r="AE15" s="4">
        <v>3496545</v>
      </c>
      <c r="AF15" s="4">
        <v>0</v>
      </c>
      <c r="AG15" s="4">
        <v>0</v>
      </c>
      <c r="AH15" s="4">
        <v>0</v>
      </c>
      <c r="AI15" s="4">
        <v>3496545</v>
      </c>
    </row>
    <row r="16" spans="1:35" ht="38.25" x14ac:dyDescent="0.2">
      <c r="A16" s="2">
        <v>12</v>
      </c>
      <c r="B16" s="1" t="s">
        <v>170</v>
      </c>
      <c r="C16" s="4">
        <v>5601580</v>
      </c>
      <c r="D16" s="4">
        <v>1743629</v>
      </c>
      <c r="E16" s="4">
        <v>0</v>
      </c>
      <c r="F16" s="4">
        <v>0</v>
      </c>
      <c r="G16" s="4">
        <v>0</v>
      </c>
      <c r="H16" s="4">
        <v>0</v>
      </c>
      <c r="I16" s="4">
        <v>370693</v>
      </c>
      <c r="J16" s="4">
        <v>1743629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1743629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 ht="25.5" x14ac:dyDescent="0.2">
      <c r="A17" s="2">
        <v>13</v>
      </c>
      <c r="B17" s="1" t="s">
        <v>196</v>
      </c>
      <c r="C17" s="4">
        <v>287638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27638</v>
      </c>
      <c r="AC17" s="4">
        <v>0</v>
      </c>
      <c r="AD17" s="4">
        <v>0</v>
      </c>
      <c r="AE17" s="4">
        <v>130000</v>
      </c>
      <c r="AF17" s="4">
        <v>0</v>
      </c>
      <c r="AG17" s="4">
        <v>0</v>
      </c>
      <c r="AH17" s="4">
        <v>0</v>
      </c>
      <c r="AI17" s="4">
        <v>130000</v>
      </c>
    </row>
    <row r="18" spans="1:35" x14ac:dyDescent="0.2">
      <c r="A18" s="2">
        <v>14</v>
      </c>
      <c r="B18" s="1" t="s">
        <v>171</v>
      </c>
      <c r="C18" s="4">
        <v>15680247</v>
      </c>
      <c r="D18" s="4">
        <v>4200664</v>
      </c>
      <c r="E18" s="4">
        <v>0</v>
      </c>
      <c r="F18" s="4">
        <v>0</v>
      </c>
      <c r="G18" s="4">
        <v>0</v>
      </c>
      <c r="H18" s="4">
        <v>0</v>
      </c>
      <c r="I18" s="4">
        <v>505233</v>
      </c>
      <c r="J18" s="4">
        <v>2636764</v>
      </c>
      <c r="K18" s="4">
        <v>0</v>
      </c>
      <c r="L18" s="4">
        <v>0</v>
      </c>
      <c r="M18" s="4">
        <v>0</v>
      </c>
      <c r="N18" s="4">
        <v>1563900</v>
      </c>
      <c r="O18" s="4">
        <v>1563900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4200664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96962</v>
      </c>
      <c r="AC18" s="4">
        <v>0</v>
      </c>
      <c r="AD18" s="4">
        <v>0</v>
      </c>
      <c r="AE18" s="4">
        <v>456080</v>
      </c>
      <c r="AF18" s="4">
        <v>0</v>
      </c>
      <c r="AG18" s="4">
        <v>0</v>
      </c>
      <c r="AH18" s="4">
        <v>0</v>
      </c>
      <c r="AI18" s="4">
        <v>456080</v>
      </c>
    </row>
    <row r="19" spans="1:35" x14ac:dyDescent="0.2">
      <c r="A19" s="2">
        <v>15</v>
      </c>
      <c r="B19" s="1" t="s">
        <v>172</v>
      </c>
      <c r="C19" s="4">
        <v>18266517</v>
      </c>
      <c r="D19" s="4">
        <v>5705825</v>
      </c>
      <c r="E19" s="4">
        <v>0</v>
      </c>
      <c r="F19" s="4">
        <v>0</v>
      </c>
      <c r="G19" s="4">
        <v>0</v>
      </c>
      <c r="H19" s="4">
        <v>0</v>
      </c>
      <c r="I19" s="4">
        <v>1149042</v>
      </c>
      <c r="J19" s="4">
        <v>5705825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5705825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</row>
    <row r="20" spans="1:35" x14ac:dyDescent="0.2">
      <c r="A20" s="2">
        <v>16</v>
      </c>
      <c r="B20" s="1" t="s">
        <v>173</v>
      </c>
      <c r="C20" s="4">
        <v>20203775</v>
      </c>
      <c r="D20" s="4">
        <v>6402929</v>
      </c>
      <c r="E20" s="4">
        <v>0</v>
      </c>
      <c r="F20" s="4">
        <v>0</v>
      </c>
      <c r="G20" s="4">
        <v>0</v>
      </c>
      <c r="H20" s="4">
        <v>0</v>
      </c>
      <c r="I20" s="4">
        <v>994988</v>
      </c>
      <c r="J20" s="4">
        <v>6402929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6402929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 ht="25.5" x14ac:dyDescent="0.2">
      <c r="A21" s="2">
        <v>17</v>
      </c>
      <c r="B21" s="1" t="s">
        <v>174</v>
      </c>
      <c r="C21" s="4">
        <v>113891649</v>
      </c>
      <c r="D21" s="4">
        <v>32985229</v>
      </c>
      <c r="E21" s="4">
        <v>8958612</v>
      </c>
      <c r="F21" s="4">
        <v>2670000</v>
      </c>
      <c r="G21" s="4">
        <v>11628612</v>
      </c>
      <c r="H21" s="4">
        <v>2411426</v>
      </c>
      <c r="I21" s="4">
        <v>3054329</v>
      </c>
      <c r="J21" s="4">
        <v>15614986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3330205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32985229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24311</v>
      </c>
      <c r="AC21" s="4">
        <v>0</v>
      </c>
      <c r="AD21" s="4">
        <v>0</v>
      </c>
      <c r="AE21" s="4">
        <v>114355</v>
      </c>
      <c r="AF21" s="4">
        <v>0</v>
      </c>
      <c r="AG21" s="4">
        <v>0</v>
      </c>
      <c r="AH21" s="4">
        <v>0</v>
      </c>
      <c r="AI21" s="4">
        <v>114355</v>
      </c>
    </row>
    <row r="22" spans="1:35" x14ac:dyDescent="0.2">
      <c r="A22" s="2">
        <v>18</v>
      </c>
      <c r="B22" s="1" t="s">
        <v>175</v>
      </c>
      <c r="C22" s="4">
        <v>109611253</v>
      </c>
      <c r="D22" s="4">
        <v>21976271</v>
      </c>
      <c r="E22" s="4">
        <v>12881226</v>
      </c>
      <c r="F22" s="4">
        <v>0</v>
      </c>
      <c r="G22" s="4">
        <v>12881226</v>
      </c>
      <c r="H22" s="4">
        <v>3167962</v>
      </c>
      <c r="I22" s="4">
        <v>708814</v>
      </c>
      <c r="J22" s="4">
        <v>5690983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236100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21976271</v>
      </c>
      <c r="W22" s="4">
        <v>0</v>
      </c>
      <c r="X22" s="4">
        <v>15046200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15046200</v>
      </c>
    </row>
    <row r="23" spans="1:35" x14ac:dyDescent="0.2">
      <c r="A23" s="2">
        <v>19</v>
      </c>
      <c r="B23" s="1" t="s">
        <v>176</v>
      </c>
      <c r="C23" s="4">
        <v>23556700</v>
      </c>
      <c r="D23" s="4">
        <v>6941065</v>
      </c>
      <c r="E23" s="4">
        <v>276505</v>
      </c>
      <c r="F23" s="4">
        <v>0</v>
      </c>
      <c r="G23" s="4">
        <v>276505</v>
      </c>
      <c r="H23" s="4">
        <v>14160</v>
      </c>
      <c r="I23" s="4">
        <v>0</v>
      </c>
      <c r="J23" s="4">
        <v>6650400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6941065</v>
      </c>
      <c r="W23" s="4">
        <v>0</v>
      </c>
      <c r="X23" s="4">
        <v>1228500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1228500</v>
      </c>
    </row>
    <row r="24" spans="1:35" x14ac:dyDescent="0.2">
      <c r="A24" s="2">
        <v>20</v>
      </c>
      <c r="B24" s="1" t="s">
        <v>177</v>
      </c>
      <c r="C24" s="4">
        <v>2460000</v>
      </c>
      <c r="D24" s="4">
        <v>820000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820000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820000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 ht="25.5" x14ac:dyDescent="0.2">
      <c r="A25" s="2">
        <v>21</v>
      </c>
      <c r="B25" s="1" t="s">
        <v>178</v>
      </c>
      <c r="C25" s="4">
        <v>3095516</v>
      </c>
      <c r="D25" s="4">
        <v>614097</v>
      </c>
      <c r="E25" s="4">
        <v>0</v>
      </c>
      <c r="F25" s="4">
        <v>442000</v>
      </c>
      <c r="G25" s="4">
        <v>442000</v>
      </c>
      <c r="H25" s="4">
        <v>90197</v>
      </c>
      <c r="I25" s="4">
        <v>425</v>
      </c>
      <c r="J25" s="4">
        <v>2000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79900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614097</v>
      </c>
      <c r="W25" s="4">
        <v>0</v>
      </c>
      <c r="X25" s="4">
        <v>405400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405400</v>
      </c>
    </row>
    <row r="26" spans="1:35" x14ac:dyDescent="0.2">
      <c r="A26" s="2">
        <v>22</v>
      </c>
      <c r="B26" s="1" t="s">
        <v>179</v>
      </c>
      <c r="C26" s="4">
        <v>3166545</v>
      </c>
      <c r="D26" s="4">
        <v>386865</v>
      </c>
      <c r="E26" s="4">
        <v>0</v>
      </c>
      <c r="F26" s="4">
        <v>318750</v>
      </c>
      <c r="G26" s="4">
        <v>318750</v>
      </c>
      <c r="H26" s="4">
        <v>63115</v>
      </c>
      <c r="I26" s="4">
        <v>0</v>
      </c>
      <c r="J26" s="4">
        <v>5000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386865</v>
      </c>
      <c r="W26" s="4">
        <v>0</v>
      </c>
      <c r="X26" s="4">
        <v>843600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843600</v>
      </c>
    </row>
    <row r="27" spans="1:35" ht="25.5" x14ac:dyDescent="0.2">
      <c r="A27" s="2">
        <v>23</v>
      </c>
      <c r="B27" s="1" t="s">
        <v>180</v>
      </c>
      <c r="C27" s="4">
        <v>4000000</v>
      </c>
      <c r="D27" s="4">
        <v>1000000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1000000</v>
      </c>
      <c r="O27" s="4">
        <v>1000000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1000000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</row>
    <row r="28" spans="1:35" x14ac:dyDescent="0.2">
      <c r="A28" s="2">
        <v>24</v>
      </c>
      <c r="B28" s="1" t="s">
        <v>181</v>
      </c>
      <c r="C28" s="4">
        <v>25798678</v>
      </c>
      <c r="D28" s="4">
        <v>6782856</v>
      </c>
      <c r="E28" s="4">
        <v>5447793</v>
      </c>
      <c r="F28" s="4">
        <v>0</v>
      </c>
      <c r="G28" s="4">
        <v>5447793</v>
      </c>
      <c r="H28" s="4">
        <v>1284288</v>
      </c>
      <c r="I28" s="4">
        <v>2317</v>
      </c>
      <c r="J28" s="4">
        <v>50775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6782856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 ht="25.5" x14ac:dyDescent="0.2">
      <c r="A29" s="2">
        <v>25</v>
      </c>
      <c r="B29" s="1" t="s">
        <v>182</v>
      </c>
      <c r="C29" s="4">
        <v>7330172</v>
      </c>
      <c r="D29" s="4">
        <v>2285342</v>
      </c>
      <c r="E29" s="4">
        <v>0</v>
      </c>
      <c r="F29" s="4">
        <v>0</v>
      </c>
      <c r="G29" s="4">
        <v>0</v>
      </c>
      <c r="H29" s="4">
        <v>0</v>
      </c>
      <c r="I29" s="4">
        <v>474146</v>
      </c>
      <c r="J29" s="4">
        <v>2285342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2285342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</row>
    <row r="30" spans="1:35" ht="25.5" x14ac:dyDescent="0.2">
      <c r="A30" s="2">
        <v>26</v>
      </c>
      <c r="B30" s="1" t="s">
        <v>183</v>
      </c>
      <c r="C30" s="4">
        <v>754506</v>
      </c>
      <c r="D30" s="4">
        <v>246349</v>
      </c>
      <c r="E30" s="4">
        <v>0</v>
      </c>
      <c r="F30" s="4">
        <v>0</v>
      </c>
      <c r="G30" s="4">
        <v>0</v>
      </c>
      <c r="H30" s="4">
        <v>0</v>
      </c>
      <c r="I30" s="4">
        <v>15459</v>
      </c>
      <c r="J30" s="4">
        <v>246349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246349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</row>
    <row r="31" spans="1:35" ht="25.5" x14ac:dyDescent="0.2">
      <c r="A31" s="2">
        <v>27</v>
      </c>
      <c r="B31" s="1" t="s">
        <v>184</v>
      </c>
      <c r="C31" s="4">
        <v>480000</v>
      </c>
      <c r="D31" s="4">
        <v>120000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120000</v>
      </c>
      <c r="O31" s="4">
        <v>120000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120000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 ht="25.5" x14ac:dyDescent="0.2">
      <c r="A32" s="2">
        <v>28</v>
      </c>
      <c r="B32" s="1" t="s">
        <v>185</v>
      </c>
      <c r="C32" s="4">
        <v>3000000</v>
      </c>
      <c r="D32" s="4">
        <v>1000000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1000000</v>
      </c>
      <c r="V32" s="4">
        <v>1000000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 ht="25.5" x14ac:dyDescent="0.2">
      <c r="A33" s="2">
        <v>29</v>
      </c>
      <c r="B33" s="1" t="s">
        <v>186</v>
      </c>
      <c r="C33" s="4">
        <v>11757074</v>
      </c>
      <c r="D33" s="4">
        <v>1183294</v>
      </c>
      <c r="E33" s="4">
        <v>0</v>
      </c>
      <c r="F33" s="4">
        <v>0</v>
      </c>
      <c r="G33" s="4">
        <v>0</v>
      </c>
      <c r="H33" s="4">
        <v>0</v>
      </c>
      <c r="I33" s="4">
        <v>208443</v>
      </c>
      <c r="J33" s="4">
        <v>1183294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1183294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768573</v>
      </c>
      <c r="AC33" s="4">
        <v>0</v>
      </c>
      <c r="AD33" s="4">
        <v>0</v>
      </c>
      <c r="AE33" s="4">
        <v>3615088</v>
      </c>
      <c r="AF33" s="4">
        <v>0</v>
      </c>
      <c r="AG33" s="4">
        <v>0</v>
      </c>
      <c r="AH33" s="4">
        <v>0</v>
      </c>
      <c r="AI33" s="4">
        <v>3615088</v>
      </c>
    </row>
    <row r="34" spans="1:35" ht="25.5" x14ac:dyDescent="0.2">
      <c r="A34" s="2">
        <v>30</v>
      </c>
      <c r="B34" s="1" t="s">
        <v>187</v>
      </c>
      <c r="C34" s="4">
        <v>1653000</v>
      </c>
      <c r="D34" s="4">
        <v>551000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551000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551000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 ht="25.5" x14ac:dyDescent="0.2">
      <c r="A35" s="2">
        <v>31</v>
      </c>
      <c r="B35" s="1" t="s">
        <v>188</v>
      </c>
      <c r="C35" s="4">
        <v>147057</v>
      </c>
      <c r="D35" s="4">
        <v>45775</v>
      </c>
      <c r="E35" s="4">
        <v>0</v>
      </c>
      <c r="F35" s="4">
        <v>0</v>
      </c>
      <c r="G35" s="4">
        <v>0</v>
      </c>
      <c r="H35" s="4">
        <v>0</v>
      </c>
      <c r="I35" s="4">
        <v>9732</v>
      </c>
      <c r="J35" s="4">
        <v>45775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45775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</row>
    <row r="36" spans="1:35" x14ac:dyDescent="0.2">
      <c r="A36" s="2">
        <v>32</v>
      </c>
      <c r="B36" s="1" t="s">
        <v>189</v>
      </c>
      <c r="C36" s="4">
        <v>48826498</v>
      </c>
      <c r="D36" s="4">
        <v>9163609</v>
      </c>
      <c r="E36" s="4">
        <v>5067817</v>
      </c>
      <c r="F36" s="4">
        <v>0</v>
      </c>
      <c r="G36" s="4">
        <v>5067817</v>
      </c>
      <c r="H36" s="4">
        <v>1091641</v>
      </c>
      <c r="I36" s="4">
        <v>510114</v>
      </c>
      <c r="J36" s="4">
        <v>3004151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9163609</v>
      </c>
      <c r="W36" s="4">
        <v>0</v>
      </c>
      <c r="X36" s="4">
        <v>0</v>
      </c>
      <c r="Y36" s="4">
        <v>0</v>
      </c>
      <c r="Z36" s="4">
        <v>0</v>
      </c>
      <c r="AA36" s="4">
        <v>4135798</v>
      </c>
      <c r="AB36" s="4">
        <v>1116782</v>
      </c>
      <c r="AC36" s="4">
        <v>0</v>
      </c>
      <c r="AD36" s="4">
        <v>0</v>
      </c>
      <c r="AE36" s="4">
        <v>5252580</v>
      </c>
      <c r="AF36" s="4">
        <v>0</v>
      </c>
      <c r="AG36" s="4">
        <v>0</v>
      </c>
      <c r="AH36" s="4">
        <v>0</v>
      </c>
      <c r="AI36" s="4">
        <v>5252580</v>
      </c>
    </row>
    <row r="37" spans="1:35" x14ac:dyDescent="0.2">
      <c r="A37" s="2">
        <v>33</v>
      </c>
      <c r="B37" s="1" t="s">
        <v>190</v>
      </c>
      <c r="C37" s="4">
        <v>11973813</v>
      </c>
      <c r="D37" s="4">
        <v>3148470</v>
      </c>
      <c r="E37" s="4">
        <v>2522441</v>
      </c>
      <c r="F37" s="4">
        <v>0</v>
      </c>
      <c r="G37" s="4">
        <v>2522441</v>
      </c>
      <c r="H37" s="4">
        <v>583984</v>
      </c>
      <c r="I37" s="4">
        <v>5962</v>
      </c>
      <c r="J37" s="4">
        <v>42045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3148470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 ht="25.5" x14ac:dyDescent="0.2">
      <c r="A38" s="2">
        <v>34</v>
      </c>
      <c r="B38" s="1" t="s">
        <v>191</v>
      </c>
      <c r="C38" s="4">
        <v>18520284</v>
      </c>
      <c r="D38" s="4">
        <v>5268204</v>
      </c>
      <c r="E38" s="4">
        <v>2346176</v>
      </c>
      <c r="F38" s="4">
        <v>0</v>
      </c>
      <c r="G38" s="4">
        <v>2346176</v>
      </c>
      <c r="H38" s="4">
        <v>715209</v>
      </c>
      <c r="I38" s="4">
        <v>369496</v>
      </c>
      <c r="J38" s="4">
        <v>2206819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5268204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 ht="25.5" x14ac:dyDescent="0.2">
      <c r="A39" s="2">
        <v>35</v>
      </c>
      <c r="B39" s="1" t="s">
        <v>192</v>
      </c>
      <c r="C39" s="4">
        <v>3651606</v>
      </c>
      <c r="D39" s="4">
        <v>1119202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934202</v>
      </c>
      <c r="L39" s="4">
        <v>0</v>
      </c>
      <c r="M39" s="4">
        <v>0</v>
      </c>
      <c r="N39" s="4">
        <v>0</v>
      </c>
      <c r="O39" s="4">
        <v>185000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1119202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147000</v>
      </c>
      <c r="AH39" s="4">
        <v>0</v>
      </c>
      <c r="AI39" s="4">
        <v>147000</v>
      </c>
    </row>
    <row r="40" spans="1:35" ht="38.25" x14ac:dyDescent="0.2">
      <c r="A40" s="2">
        <v>36</v>
      </c>
      <c r="B40" s="1" t="s">
        <v>193</v>
      </c>
      <c r="C40" s="4">
        <v>306829988</v>
      </c>
      <c r="D40" s="4">
        <v>99636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99636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99636</v>
      </c>
      <c r="W40" s="4">
        <v>0</v>
      </c>
      <c r="X40" s="4">
        <v>0</v>
      </c>
      <c r="Y40" s="4">
        <v>0</v>
      </c>
      <c r="Z40" s="4">
        <v>153265540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153265540</v>
      </c>
    </row>
    <row r="41" spans="1:35" ht="25.5" x14ac:dyDescent="0.2">
      <c r="A41" s="2">
        <v>37</v>
      </c>
      <c r="B41" s="1" t="s">
        <v>194</v>
      </c>
      <c r="C41" s="4">
        <v>510000</v>
      </c>
      <c r="D41" s="4">
        <v>100000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100000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100000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105000</v>
      </c>
      <c r="AH41" s="4">
        <v>0</v>
      </c>
      <c r="AI41" s="4">
        <v>105000</v>
      </c>
    </row>
    <row r="42" spans="1:35" ht="25.5" x14ac:dyDescent="0.2">
      <c r="A42" s="2">
        <v>38</v>
      </c>
      <c r="B42" s="5" t="s">
        <v>316</v>
      </c>
      <c r="C42" s="6">
        <v>1287837310</v>
      </c>
      <c r="D42" s="6">
        <v>209304687</v>
      </c>
      <c r="E42" s="6">
        <v>43834892</v>
      </c>
      <c r="F42" s="6">
        <v>11180563</v>
      </c>
      <c r="G42" s="6">
        <v>55015455</v>
      </c>
      <c r="H42" s="6">
        <v>12362428</v>
      </c>
      <c r="I42" s="6">
        <v>15918273</v>
      </c>
      <c r="J42" s="6">
        <v>105156786</v>
      </c>
      <c r="K42" s="6">
        <v>1485202</v>
      </c>
      <c r="L42" s="6">
        <v>124758</v>
      </c>
      <c r="M42" s="6">
        <v>218163</v>
      </c>
      <c r="N42" s="6">
        <v>2683900</v>
      </c>
      <c r="O42" s="6">
        <v>3311821</v>
      </c>
      <c r="P42" s="6">
        <v>10380527</v>
      </c>
      <c r="Q42" s="6">
        <v>0</v>
      </c>
      <c r="R42" s="6">
        <v>0</v>
      </c>
      <c r="S42" s="6">
        <v>3554056</v>
      </c>
      <c r="T42" s="6">
        <v>16717226</v>
      </c>
      <c r="U42" s="6">
        <v>5000000</v>
      </c>
      <c r="V42" s="6">
        <v>209429445</v>
      </c>
      <c r="W42" s="6">
        <v>61229224</v>
      </c>
      <c r="X42" s="6">
        <v>80285155</v>
      </c>
      <c r="Y42" s="6">
        <v>1632000</v>
      </c>
      <c r="Z42" s="6">
        <v>153299501</v>
      </c>
      <c r="AA42" s="6">
        <v>4137668</v>
      </c>
      <c r="AB42" s="6">
        <v>3293486</v>
      </c>
      <c r="AC42" s="6">
        <v>0</v>
      </c>
      <c r="AD42" s="6">
        <v>0</v>
      </c>
      <c r="AE42" s="6">
        <v>20280719</v>
      </c>
      <c r="AF42" s="6">
        <v>0</v>
      </c>
      <c r="AG42" s="6">
        <v>252000</v>
      </c>
      <c r="AH42" s="6">
        <v>1000000</v>
      </c>
      <c r="AI42" s="6">
        <v>256749375</v>
      </c>
    </row>
    <row r="43" spans="1:35" x14ac:dyDescent="0.2">
      <c r="A43" s="2">
        <v>39</v>
      </c>
      <c r="B43" s="5" t="s">
        <v>317</v>
      </c>
      <c r="C43" s="6">
        <v>1396512082</v>
      </c>
      <c r="D43" s="6">
        <v>235123380</v>
      </c>
      <c r="E43" s="6">
        <v>43834892</v>
      </c>
      <c r="F43" s="6">
        <v>11180563</v>
      </c>
      <c r="G43" s="6">
        <v>55015455</v>
      </c>
      <c r="H43" s="6">
        <v>12362428</v>
      </c>
      <c r="I43" s="6">
        <v>15918273</v>
      </c>
      <c r="J43" s="6">
        <v>105156786</v>
      </c>
      <c r="K43" s="6">
        <v>1485202</v>
      </c>
      <c r="L43" s="6">
        <v>124758</v>
      </c>
      <c r="M43" s="6">
        <v>26036856</v>
      </c>
      <c r="N43" s="6">
        <v>2683900</v>
      </c>
      <c r="O43" s="6">
        <v>29130514</v>
      </c>
      <c r="P43" s="6">
        <v>10380527</v>
      </c>
      <c r="Q43" s="6">
        <v>0</v>
      </c>
      <c r="R43" s="6">
        <v>0</v>
      </c>
      <c r="S43" s="6">
        <v>3554056</v>
      </c>
      <c r="T43" s="6">
        <v>16717226</v>
      </c>
      <c r="U43" s="6">
        <v>5000000</v>
      </c>
      <c r="V43" s="6">
        <v>235248138</v>
      </c>
      <c r="W43" s="6">
        <v>61229224</v>
      </c>
      <c r="X43" s="6">
        <v>82985155</v>
      </c>
      <c r="Y43" s="6">
        <v>1632000</v>
      </c>
      <c r="Z43" s="6">
        <v>153299501</v>
      </c>
      <c r="AA43" s="6">
        <v>4137668</v>
      </c>
      <c r="AB43" s="6">
        <v>3293486</v>
      </c>
      <c r="AC43" s="6">
        <v>0</v>
      </c>
      <c r="AD43" s="6">
        <v>0</v>
      </c>
      <c r="AE43" s="6">
        <v>20280719</v>
      </c>
      <c r="AF43" s="6">
        <v>0</v>
      </c>
      <c r="AG43" s="6">
        <v>252000</v>
      </c>
      <c r="AH43" s="6">
        <v>1000000</v>
      </c>
      <c r="AI43" s="6">
        <v>259449375</v>
      </c>
    </row>
  </sheetData>
  <mergeCells count="3">
    <mergeCell ref="A3:AI3"/>
    <mergeCell ref="X1:AE1"/>
    <mergeCell ref="D2:AE2"/>
  </mergeCells>
  <pageMargins left="0.75" right="0.75" top="1" bottom="1" header="0.5" footer="0.5"/>
  <pageSetup paperSize="9" scale="25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Layout" zoomScaleNormal="100" workbookViewId="0">
      <selection activeCell="A2" sqref="A2:K3"/>
    </sheetView>
  </sheetViews>
  <sheetFormatPr defaultRowHeight="12.75" x14ac:dyDescent="0.2"/>
  <cols>
    <col min="1" max="1" width="3" bestFit="1" customWidth="1"/>
    <col min="2" max="2" width="28.140625" customWidth="1"/>
    <col min="3" max="3" width="11" customWidth="1"/>
    <col min="4" max="4" width="11.5703125" bestFit="1" customWidth="1"/>
    <col min="5" max="6" width="11.42578125" bestFit="1" customWidth="1"/>
    <col min="7" max="8" width="11.5703125" bestFit="1" customWidth="1"/>
    <col min="9" max="9" width="11.42578125" bestFit="1" customWidth="1"/>
    <col min="10" max="10" width="12.85546875" customWidth="1"/>
  </cols>
  <sheetData>
    <row r="1" spans="1:11" x14ac:dyDescent="0.2">
      <c r="G1" s="200" t="s">
        <v>893</v>
      </c>
      <c r="H1" s="200"/>
      <c r="I1" s="200"/>
      <c r="J1" s="200"/>
      <c r="K1" s="200"/>
    </row>
    <row r="2" spans="1:11" ht="12.75" customHeight="1" x14ac:dyDescent="0.2">
      <c r="A2" s="210" t="s">
        <v>745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 ht="15.7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ht="126" x14ac:dyDescent="0.2">
      <c r="A4" s="8" t="s">
        <v>4</v>
      </c>
      <c r="B4" s="8" t="s">
        <v>5</v>
      </c>
      <c r="C4" s="8" t="s">
        <v>318</v>
      </c>
      <c r="D4" s="8" t="s">
        <v>319</v>
      </c>
      <c r="E4" s="8" t="s">
        <v>320</v>
      </c>
      <c r="F4" s="8" t="s">
        <v>321</v>
      </c>
      <c r="G4" s="8" t="s">
        <v>322</v>
      </c>
      <c r="H4" s="8" t="s">
        <v>323</v>
      </c>
      <c r="I4" s="8" t="s">
        <v>324</v>
      </c>
      <c r="J4" s="8" t="s">
        <v>325</v>
      </c>
    </row>
    <row r="5" spans="1:11" ht="15.75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</row>
    <row r="6" spans="1:11" ht="47.25" x14ac:dyDescent="0.2">
      <c r="A6" s="9" t="s">
        <v>9</v>
      </c>
      <c r="B6" s="10" t="s">
        <v>326</v>
      </c>
      <c r="C6" s="49">
        <v>0</v>
      </c>
      <c r="D6" s="49">
        <v>21410304</v>
      </c>
      <c r="E6" s="49">
        <v>2531691</v>
      </c>
      <c r="F6" s="49">
        <v>0</v>
      </c>
      <c r="G6" s="49">
        <v>6782856</v>
      </c>
      <c r="H6" s="49">
        <v>0</v>
      </c>
      <c r="I6" s="49">
        <v>0</v>
      </c>
      <c r="J6" s="49">
        <v>30724851</v>
      </c>
    </row>
    <row r="7" spans="1:11" ht="78.75" x14ac:dyDescent="0.2">
      <c r="A7" s="11" t="s">
        <v>3</v>
      </c>
      <c r="B7" s="12" t="s">
        <v>327</v>
      </c>
      <c r="C7" s="50">
        <v>0</v>
      </c>
      <c r="D7" s="50">
        <v>21410304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21410304</v>
      </c>
    </row>
    <row r="8" spans="1:11" ht="63" x14ac:dyDescent="0.2">
      <c r="A8" s="9" t="s">
        <v>18</v>
      </c>
      <c r="B8" s="10" t="s">
        <v>328</v>
      </c>
      <c r="C8" s="49">
        <v>1200000</v>
      </c>
      <c r="D8" s="49">
        <v>0</v>
      </c>
      <c r="E8" s="49">
        <v>0</v>
      </c>
      <c r="F8" s="49">
        <v>0</v>
      </c>
      <c r="G8" s="49">
        <v>1200000</v>
      </c>
      <c r="H8" s="49">
        <v>0</v>
      </c>
      <c r="I8" s="49">
        <v>0</v>
      </c>
      <c r="J8" s="49">
        <v>1200000</v>
      </c>
    </row>
    <row r="9" spans="1:11" ht="94.5" x14ac:dyDescent="0.2">
      <c r="A9" s="11" t="s">
        <v>257</v>
      </c>
      <c r="B9" s="12" t="s">
        <v>329</v>
      </c>
      <c r="C9" s="50">
        <v>0</v>
      </c>
      <c r="D9" s="50">
        <v>0</v>
      </c>
      <c r="E9" s="50">
        <v>2531691</v>
      </c>
      <c r="F9" s="50">
        <v>0</v>
      </c>
      <c r="G9" s="50">
        <v>0</v>
      </c>
      <c r="H9" s="50">
        <v>0</v>
      </c>
      <c r="I9" s="50">
        <v>0</v>
      </c>
      <c r="J9" s="50">
        <v>2531691</v>
      </c>
    </row>
    <row r="10" spans="1:11" ht="78.75" x14ac:dyDescent="0.2">
      <c r="A10" s="11" t="s">
        <v>34</v>
      </c>
      <c r="B10" s="12" t="s">
        <v>330</v>
      </c>
      <c r="C10" s="50">
        <v>0</v>
      </c>
      <c r="D10" s="50">
        <v>0</v>
      </c>
      <c r="E10" s="50">
        <v>0</v>
      </c>
      <c r="F10" s="50">
        <v>0</v>
      </c>
      <c r="G10" s="50">
        <v>5582856</v>
      </c>
      <c r="H10" s="50">
        <v>0</v>
      </c>
      <c r="I10" s="50">
        <v>0</v>
      </c>
      <c r="J10" s="50">
        <v>5582856</v>
      </c>
    </row>
  </sheetData>
  <mergeCells count="2">
    <mergeCell ref="G1:K1"/>
    <mergeCell ref="A2:K3"/>
  </mergeCells>
  <pageMargins left="0.75" right="0.75" top="1" bottom="1" header="0.5" footer="0.5"/>
  <pageSetup paperSize="9" scale="85" fitToWidth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view="pageLayout" zoomScaleNormal="100" workbookViewId="0">
      <selection activeCell="E1" sqref="E1:H1"/>
    </sheetView>
  </sheetViews>
  <sheetFormatPr defaultRowHeight="12.75" x14ac:dyDescent="0.2"/>
  <cols>
    <col min="1" max="1" width="3" bestFit="1" customWidth="1"/>
    <col min="2" max="2" width="34.85546875" customWidth="1"/>
    <col min="3" max="3" width="11.140625" bestFit="1" customWidth="1"/>
    <col min="4" max="4" width="19" customWidth="1"/>
    <col min="5" max="6" width="13" customWidth="1"/>
    <col min="7" max="7" width="14.140625" customWidth="1"/>
    <col min="8" max="8" width="16.42578125" customWidth="1"/>
  </cols>
  <sheetData>
    <row r="1" spans="1:8" x14ac:dyDescent="0.2">
      <c r="A1" s="17"/>
      <c r="B1" s="17"/>
      <c r="C1" s="17"/>
      <c r="D1" s="17"/>
      <c r="E1" s="200" t="s">
        <v>894</v>
      </c>
      <c r="F1" s="200"/>
      <c r="G1" s="200"/>
      <c r="H1" s="200"/>
    </row>
    <row r="2" spans="1:8" x14ac:dyDescent="0.2">
      <c r="A2" s="230" t="s">
        <v>746</v>
      </c>
      <c r="B2" s="230"/>
      <c r="C2" s="230"/>
      <c r="D2" s="230"/>
      <c r="E2" s="230"/>
      <c r="F2" s="230"/>
      <c r="G2" s="230"/>
      <c r="H2" s="230"/>
    </row>
    <row r="3" spans="1:8" x14ac:dyDescent="0.2">
      <c r="A3" s="230"/>
      <c r="B3" s="230"/>
      <c r="C3" s="230"/>
      <c r="D3" s="230"/>
      <c r="E3" s="230"/>
      <c r="F3" s="230"/>
      <c r="G3" s="230"/>
      <c r="H3" s="230"/>
    </row>
    <row r="4" spans="1:8" ht="12.75" customHeight="1" x14ac:dyDescent="0.2">
      <c r="A4" s="229" t="s">
        <v>331</v>
      </c>
      <c r="B4" s="229"/>
      <c r="C4" s="229"/>
      <c r="D4" s="229"/>
      <c r="E4" s="229"/>
      <c r="F4" s="229"/>
      <c r="G4" s="229"/>
      <c r="H4" s="229"/>
    </row>
    <row r="5" spans="1:8" ht="195" x14ac:dyDescent="0.2">
      <c r="A5" s="63"/>
      <c r="B5" s="63" t="s">
        <v>5</v>
      </c>
      <c r="C5" s="63" t="s">
        <v>332</v>
      </c>
      <c r="D5" s="63" t="s">
        <v>333</v>
      </c>
      <c r="E5" s="63" t="s">
        <v>748</v>
      </c>
      <c r="F5" s="63" t="s">
        <v>749</v>
      </c>
      <c r="G5" s="63" t="s">
        <v>334</v>
      </c>
      <c r="H5" s="63" t="s">
        <v>335</v>
      </c>
    </row>
    <row r="6" spans="1:8" ht="15" x14ac:dyDescent="0.2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</row>
    <row r="7" spans="1:8" ht="38.25" x14ac:dyDescent="0.2">
      <c r="A7" s="64" t="s">
        <v>9</v>
      </c>
      <c r="B7" s="65" t="s">
        <v>336</v>
      </c>
      <c r="C7" s="66">
        <v>0</v>
      </c>
      <c r="D7" s="66">
        <v>934202</v>
      </c>
      <c r="E7" s="66">
        <v>0</v>
      </c>
      <c r="F7" s="66">
        <v>0</v>
      </c>
      <c r="G7" s="66">
        <v>0</v>
      </c>
      <c r="H7" s="66">
        <v>934202</v>
      </c>
    </row>
    <row r="8" spans="1:8" ht="38.25" x14ac:dyDescent="0.2">
      <c r="A8" s="64" t="s">
        <v>122</v>
      </c>
      <c r="B8" s="65" t="s">
        <v>337</v>
      </c>
      <c r="C8" s="66">
        <v>0</v>
      </c>
      <c r="D8" s="66">
        <v>934202</v>
      </c>
      <c r="E8" s="66">
        <v>0</v>
      </c>
      <c r="F8" s="66">
        <v>0</v>
      </c>
      <c r="G8" s="66">
        <v>0</v>
      </c>
      <c r="H8" s="66">
        <v>934202</v>
      </c>
    </row>
  </sheetData>
  <mergeCells count="3">
    <mergeCell ref="A4:H4"/>
    <mergeCell ref="E1:H1"/>
    <mergeCell ref="A2:H3"/>
  </mergeCells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Layout" zoomScaleNormal="100" workbookViewId="0">
      <selection activeCell="B1" sqref="B1:C1"/>
    </sheetView>
  </sheetViews>
  <sheetFormatPr defaultRowHeight="12.75" x14ac:dyDescent="0.2"/>
  <cols>
    <col min="1" max="1" width="4.28515625" customWidth="1"/>
    <col min="2" max="2" width="64.28515625" customWidth="1"/>
    <col min="3" max="3" width="10.140625" bestFit="1" customWidth="1"/>
  </cols>
  <sheetData>
    <row r="1" spans="1:3" x14ac:dyDescent="0.2">
      <c r="B1" s="233" t="s">
        <v>895</v>
      </c>
      <c r="C1" s="233"/>
    </row>
    <row r="2" spans="1:3" x14ac:dyDescent="0.2">
      <c r="A2" s="234" t="s">
        <v>747</v>
      </c>
      <c r="B2" s="234"/>
      <c r="C2" s="234"/>
    </row>
    <row r="3" spans="1:3" x14ac:dyDescent="0.2">
      <c r="A3" s="234"/>
      <c r="B3" s="234"/>
      <c r="C3" s="234"/>
    </row>
    <row r="5" spans="1:3" x14ac:dyDescent="0.2">
      <c r="A5" s="231" t="s">
        <v>338</v>
      </c>
      <c r="B5" s="232"/>
      <c r="C5" s="232"/>
    </row>
    <row r="6" spans="1:3" ht="15" x14ac:dyDescent="0.2">
      <c r="A6" s="63"/>
      <c r="B6" s="63" t="s">
        <v>5</v>
      </c>
      <c r="C6" s="63" t="s">
        <v>197</v>
      </c>
    </row>
    <row r="7" spans="1:3" ht="15" x14ac:dyDescent="0.2">
      <c r="A7" s="63">
        <v>1</v>
      </c>
      <c r="B7" s="63">
        <v>2</v>
      </c>
      <c r="C7" s="63">
        <v>3</v>
      </c>
    </row>
    <row r="8" spans="1:3" ht="25.5" x14ac:dyDescent="0.2">
      <c r="A8" s="64" t="s">
        <v>1</v>
      </c>
      <c r="B8" s="65" t="s">
        <v>339</v>
      </c>
      <c r="C8" s="66">
        <v>934202</v>
      </c>
    </row>
    <row r="9" spans="1:3" ht="38.25" customHeight="1" x14ac:dyDescent="0.2">
      <c r="A9" s="64" t="s">
        <v>2</v>
      </c>
      <c r="B9" s="65" t="s">
        <v>340</v>
      </c>
      <c r="C9" s="66">
        <v>11497674</v>
      </c>
    </row>
    <row r="10" spans="1:3" ht="25.5" x14ac:dyDescent="0.2">
      <c r="A10" s="64" t="s">
        <v>12</v>
      </c>
      <c r="B10" s="65" t="s">
        <v>341</v>
      </c>
      <c r="C10" s="66">
        <v>25818693</v>
      </c>
    </row>
    <row r="11" spans="1:3" ht="55.5" customHeight="1" x14ac:dyDescent="0.2">
      <c r="A11" s="64" t="s">
        <v>16</v>
      </c>
      <c r="B11" s="65" t="s">
        <v>342</v>
      </c>
      <c r="C11" s="66">
        <v>769163</v>
      </c>
    </row>
    <row r="12" spans="1:3" ht="123.75" customHeight="1" x14ac:dyDescent="0.2">
      <c r="A12" s="64" t="s">
        <v>18</v>
      </c>
      <c r="B12" s="65" t="s">
        <v>343</v>
      </c>
      <c r="C12" s="66">
        <v>1818872</v>
      </c>
    </row>
    <row r="13" spans="1:3" ht="38.25" x14ac:dyDescent="0.2">
      <c r="A13" s="64" t="s">
        <v>257</v>
      </c>
      <c r="B13" s="65" t="s">
        <v>344</v>
      </c>
      <c r="C13" s="66">
        <v>185000</v>
      </c>
    </row>
    <row r="14" spans="1:3" ht="76.5" x14ac:dyDescent="0.2">
      <c r="A14" s="64" t="s">
        <v>23</v>
      </c>
      <c r="B14" s="65" t="s">
        <v>345</v>
      </c>
      <c r="C14" s="66">
        <v>12431876</v>
      </c>
    </row>
    <row r="15" spans="1:3" ht="25.5" x14ac:dyDescent="0.2">
      <c r="A15" s="64" t="s">
        <v>24</v>
      </c>
      <c r="B15" s="65" t="s">
        <v>346</v>
      </c>
      <c r="C15" s="66">
        <v>369609</v>
      </c>
    </row>
  </sheetData>
  <mergeCells count="3">
    <mergeCell ref="A5:C5"/>
    <mergeCell ref="B1:C1"/>
    <mergeCell ref="A2:C3"/>
  </mergeCell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view="pageLayout" zoomScaleNormal="100" workbookViewId="0">
      <selection activeCell="A2" sqref="A2:C3"/>
    </sheetView>
  </sheetViews>
  <sheetFormatPr defaultRowHeight="12.75" x14ac:dyDescent="0.2"/>
  <cols>
    <col min="1" max="1" width="6.28515625" customWidth="1"/>
    <col min="2" max="2" width="51.85546875" customWidth="1"/>
    <col min="3" max="3" width="15.28515625" customWidth="1"/>
  </cols>
  <sheetData>
    <row r="1" spans="1:3" ht="15.75" x14ac:dyDescent="0.25">
      <c r="A1" s="128"/>
      <c r="B1" s="237" t="s">
        <v>896</v>
      </c>
      <c r="C1" s="237"/>
    </row>
    <row r="2" spans="1:3" x14ac:dyDescent="0.2">
      <c r="A2" s="210" t="s">
        <v>750</v>
      </c>
      <c r="B2" s="210"/>
      <c r="C2" s="210"/>
    </row>
    <row r="3" spans="1:3" x14ac:dyDescent="0.2">
      <c r="A3" s="211"/>
      <c r="B3" s="211"/>
      <c r="C3" s="211"/>
    </row>
    <row r="4" spans="1:3" ht="15.75" x14ac:dyDescent="0.25">
      <c r="A4" s="55"/>
      <c r="B4" s="55"/>
      <c r="C4" s="55"/>
    </row>
    <row r="5" spans="1:3" ht="15.75" x14ac:dyDescent="0.25">
      <c r="A5" s="235" t="s">
        <v>347</v>
      </c>
      <c r="B5" s="236"/>
      <c r="C5" s="236"/>
    </row>
    <row r="6" spans="1:3" ht="15.75" x14ac:dyDescent="0.2">
      <c r="A6" s="8"/>
      <c r="B6" s="8" t="s">
        <v>5</v>
      </c>
      <c r="C6" s="8" t="s">
        <v>197</v>
      </c>
    </row>
    <row r="7" spans="1:3" ht="15.75" x14ac:dyDescent="0.2">
      <c r="A7" s="8">
        <v>1</v>
      </c>
      <c r="B7" s="8">
        <v>2</v>
      </c>
      <c r="C7" s="8">
        <v>3</v>
      </c>
    </row>
    <row r="8" spans="1:3" ht="63" x14ac:dyDescent="0.2">
      <c r="A8" s="9" t="s">
        <v>1</v>
      </c>
      <c r="B8" s="10" t="s">
        <v>348</v>
      </c>
      <c r="C8" s="49">
        <v>431440</v>
      </c>
    </row>
    <row r="9" spans="1:3" ht="31.5" x14ac:dyDescent="0.2">
      <c r="A9" s="9" t="s">
        <v>18</v>
      </c>
      <c r="B9" s="10" t="s">
        <v>349</v>
      </c>
      <c r="C9" s="49">
        <v>8040</v>
      </c>
    </row>
    <row r="10" spans="1:3" ht="94.5" x14ac:dyDescent="0.2">
      <c r="A10" s="9" t="s">
        <v>24</v>
      </c>
      <c r="B10" s="10" t="s">
        <v>350</v>
      </c>
      <c r="C10" s="49">
        <v>5281560</v>
      </c>
    </row>
    <row r="11" spans="1:3" ht="15.75" x14ac:dyDescent="0.2">
      <c r="A11" s="11" t="s">
        <v>33</v>
      </c>
      <c r="B11" s="12" t="s">
        <v>351</v>
      </c>
      <c r="C11" s="50">
        <v>8040</v>
      </c>
    </row>
    <row r="12" spans="1:3" ht="47.25" x14ac:dyDescent="0.2">
      <c r="A12" s="11" t="s">
        <v>34</v>
      </c>
      <c r="B12" s="12" t="s">
        <v>352</v>
      </c>
      <c r="C12" s="50">
        <v>8040</v>
      </c>
    </row>
    <row r="13" spans="1:3" ht="31.5" x14ac:dyDescent="0.2">
      <c r="A13" s="11" t="s">
        <v>353</v>
      </c>
      <c r="B13" s="12" t="s">
        <v>354</v>
      </c>
      <c r="C13" s="50">
        <v>8040</v>
      </c>
    </row>
    <row r="14" spans="1:3" ht="15.75" x14ac:dyDescent="0.2">
      <c r="A14" s="11" t="s">
        <v>38</v>
      </c>
      <c r="B14" s="12" t="s">
        <v>355</v>
      </c>
      <c r="C14" s="50">
        <v>431440</v>
      </c>
    </row>
  </sheetData>
  <mergeCells count="3">
    <mergeCell ref="A5:C5"/>
    <mergeCell ref="B1:C1"/>
    <mergeCell ref="A2:C3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view="pageLayout" zoomScaleNormal="100" workbookViewId="0">
      <selection activeCell="A2" sqref="A2:E2"/>
    </sheetView>
  </sheetViews>
  <sheetFormatPr defaultRowHeight="12.75" x14ac:dyDescent="0.2"/>
  <cols>
    <col min="1" max="1" width="4" bestFit="1" customWidth="1"/>
    <col min="2" max="2" width="39.140625" customWidth="1"/>
    <col min="3" max="3" width="15.28515625" bestFit="1" customWidth="1"/>
    <col min="4" max="4" width="15" customWidth="1"/>
    <col min="5" max="5" width="15.85546875" bestFit="1" customWidth="1"/>
  </cols>
  <sheetData>
    <row r="1" spans="1:5" x14ac:dyDescent="0.2">
      <c r="B1" s="200" t="s">
        <v>897</v>
      </c>
      <c r="C1" s="200"/>
      <c r="D1" s="200"/>
      <c r="E1" s="200"/>
    </row>
    <row r="2" spans="1:5" ht="16.5" x14ac:dyDescent="0.2">
      <c r="A2" s="238" t="s">
        <v>751</v>
      </c>
      <c r="B2" s="238"/>
      <c r="C2" s="238"/>
      <c r="D2" s="238"/>
      <c r="E2" s="238"/>
    </row>
    <row r="3" spans="1:5" ht="15" x14ac:dyDescent="0.2">
      <c r="A3" s="220"/>
      <c r="B3" s="221"/>
      <c r="C3" s="221"/>
      <c r="D3" s="221"/>
      <c r="E3" s="221"/>
    </row>
    <row r="4" spans="1:5" ht="30" x14ac:dyDescent="0.2">
      <c r="A4" s="63"/>
      <c r="B4" s="63" t="s">
        <v>5</v>
      </c>
      <c r="C4" s="63" t="s">
        <v>356</v>
      </c>
      <c r="D4" s="63" t="s">
        <v>357</v>
      </c>
      <c r="E4" s="63" t="s">
        <v>358</v>
      </c>
    </row>
    <row r="5" spans="1:5" ht="15" x14ac:dyDescent="0.2">
      <c r="A5" s="63">
        <v>1</v>
      </c>
      <c r="B5" s="63">
        <v>2</v>
      </c>
      <c r="C5" s="63">
        <v>3</v>
      </c>
      <c r="D5" s="63">
        <v>4</v>
      </c>
      <c r="E5" s="63">
        <v>5</v>
      </c>
    </row>
    <row r="6" spans="1:5" x14ac:dyDescent="0.2">
      <c r="A6" s="64" t="s">
        <v>9</v>
      </c>
      <c r="B6" s="65" t="s">
        <v>359</v>
      </c>
      <c r="C6" s="66">
        <v>660756</v>
      </c>
      <c r="D6" s="66">
        <v>0</v>
      </c>
      <c r="E6" s="66">
        <v>626450</v>
      </c>
    </row>
    <row r="7" spans="1:5" x14ac:dyDescent="0.2">
      <c r="A7" s="64" t="s">
        <v>1</v>
      </c>
      <c r="B7" s="65" t="s">
        <v>360</v>
      </c>
      <c r="C7" s="66">
        <v>317501</v>
      </c>
      <c r="D7" s="66">
        <v>0</v>
      </c>
      <c r="E7" s="66">
        <v>158750</v>
      </c>
    </row>
    <row r="8" spans="1:5" x14ac:dyDescent="0.2">
      <c r="A8" s="67" t="s">
        <v>3</v>
      </c>
      <c r="B8" s="68" t="s">
        <v>361</v>
      </c>
      <c r="C8" s="69">
        <v>978257</v>
      </c>
      <c r="D8" s="69">
        <v>0</v>
      </c>
      <c r="E8" s="69">
        <v>785200</v>
      </c>
    </row>
    <row r="9" spans="1:5" ht="25.5" x14ac:dyDescent="0.2">
      <c r="A9" s="64" t="s">
        <v>122</v>
      </c>
      <c r="B9" s="65" t="s">
        <v>362</v>
      </c>
      <c r="C9" s="66">
        <v>2341585933</v>
      </c>
      <c r="D9" s="66">
        <v>0</v>
      </c>
      <c r="E9" s="66">
        <v>2287850749</v>
      </c>
    </row>
    <row r="10" spans="1:5" ht="25.5" x14ac:dyDescent="0.2">
      <c r="A10" s="64" t="s">
        <v>12</v>
      </c>
      <c r="B10" s="65" t="s">
        <v>363</v>
      </c>
      <c r="C10" s="66">
        <v>38883709</v>
      </c>
      <c r="D10" s="66">
        <v>0</v>
      </c>
      <c r="E10" s="66">
        <v>33319127</v>
      </c>
    </row>
    <row r="11" spans="1:5" x14ac:dyDescent="0.2">
      <c r="A11" s="64" t="s">
        <v>16</v>
      </c>
      <c r="B11" s="65" t="s">
        <v>364</v>
      </c>
      <c r="C11" s="66">
        <v>6198892</v>
      </c>
      <c r="D11" s="66">
        <v>0</v>
      </c>
      <c r="E11" s="66">
        <v>3168317</v>
      </c>
    </row>
    <row r="12" spans="1:5" x14ac:dyDescent="0.2">
      <c r="A12" s="67" t="s">
        <v>0</v>
      </c>
      <c r="B12" s="68" t="s">
        <v>365</v>
      </c>
      <c r="C12" s="69">
        <v>2386668534</v>
      </c>
      <c r="D12" s="69">
        <v>0</v>
      </c>
      <c r="E12" s="69">
        <v>2324338193</v>
      </c>
    </row>
    <row r="13" spans="1:5" ht="25.5" x14ac:dyDescent="0.2">
      <c r="A13" s="64" t="s">
        <v>257</v>
      </c>
      <c r="B13" s="65" t="s">
        <v>366</v>
      </c>
      <c r="C13" s="66">
        <v>216500</v>
      </c>
      <c r="D13" s="66">
        <v>0</v>
      </c>
      <c r="E13" s="66">
        <v>216500</v>
      </c>
    </row>
    <row r="14" spans="1:5" x14ac:dyDescent="0.2">
      <c r="A14" s="64" t="s">
        <v>25</v>
      </c>
      <c r="B14" s="65" t="s">
        <v>367</v>
      </c>
      <c r="C14" s="66">
        <v>216500</v>
      </c>
      <c r="D14" s="66">
        <v>0</v>
      </c>
      <c r="E14" s="66">
        <v>216500</v>
      </c>
    </row>
    <row r="15" spans="1:5" ht="25.5" x14ac:dyDescent="0.2">
      <c r="A15" s="67" t="s">
        <v>33</v>
      </c>
      <c r="B15" s="68" t="s">
        <v>368</v>
      </c>
      <c r="C15" s="69">
        <v>216500</v>
      </c>
      <c r="D15" s="69">
        <v>0</v>
      </c>
      <c r="E15" s="69">
        <v>216500</v>
      </c>
    </row>
    <row r="16" spans="1:5" ht="38.25" x14ac:dyDescent="0.2">
      <c r="A16" s="67" t="s">
        <v>42</v>
      </c>
      <c r="B16" s="68" t="s">
        <v>369</v>
      </c>
      <c r="C16" s="69">
        <v>2387863291</v>
      </c>
      <c r="D16" s="69">
        <v>0</v>
      </c>
      <c r="E16" s="69">
        <v>2325339893</v>
      </c>
    </row>
    <row r="17" spans="1:5" x14ac:dyDescent="0.2">
      <c r="A17" s="64" t="s">
        <v>44</v>
      </c>
      <c r="B17" s="65" t="s">
        <v>370</v>
      </c>
      <c r="C17" s="66">
        <v>1050343</v>
      </c>
      <c r="D17" s="66">
        <v>0</v>
      </c>
      <c r="E17" s="66">
        <v>869005</v>
      </c>
    </row>
    <row r="18" spans="1:5" x14ac:dyDescent="0.2">
      <c r="A18" s="67" t="s">
        <v>50</v>
      </c>
      <c r="B18" s="68" t="s">
        <v>371</v>
      </c>
      <c r="C18" s="69">
        <v>1050343</v>
      </c>
      <c r="D18" s="69">
        <v>0</v>
      </c>
      <c r="E18" s="69">
        <v>869005</v>
      </c>
    </row>
    <row r="19" spans="1:5" ht="25.5" x14ac:dyDescent="0.2">
      <c r="A19" s="67" t="s">
        <v>60</v>
      </c>
      <c r="B19" s="68" t="s">
        <v>372</v>
      </c>
      <c r="C19" s="69">
        <v>1050343</v>
      </c>
      <c r="D19" s="69">
        <v>0</v>
      </c>
      <c r="E19" s="69">
        <v>869005</v>
      </c>
    </row>
    <row r="20" spans="1:5" x14ac:dyDescent="0.2">
      <c r="A20" s="64" t="s">
        <v>67</v>
      </c>
      <c r="B20" s="65" t="s">
        <v>373</v>
      </c>
      <c r="C20" s="66">
        <v>211190</v>
      </c>
      <c r="D20" s="66">
        <v>0</v>
      </c>
      <c r="E20" s="66">
        <v>640405</v>
      </c>
    </row>
    <row r="21" spans="1:5" ht="25.5" x14ac:dyDescent="0.2">
      <c r="A21" s="67" t="s">
        <v>72</v>
      </c>
      <c r="B21" s="68" t="s">
        <v>374</v>
      </c>
      <c r="C21" s="69">
        <v>211190</v>
      </c>
      <c r="D21" s="69">
        <v>0</v>
      </c>
      <c r="E21" s="69">
        <v>640405</v>
      </c>
    </row>
    <row r="22" spans="1:5" x14ac:dyDescent="0.2">
      <c r="A22" s="64" t="s">
        <v>74</v>
      </c>
      <c r="B22" s="65" t="s">
        <v>375</v>
      </c>
      <c r="C22" s="66">
        <v>30577526</v>
      </c>
      <c r="D22" s="66">
        <v>0</v>
      </c>
      <c r="E22" s="66">
        <v>52056495</v>
      </c>
    </row>
    <row r="23" spans="1:5" x14ac:dyDescent="0.2">
      <c r="A23" s="67" t="s">
        <v>247</v>
      </c>
      <c r="B23" s="68" t="s">
        <v>376</v>
      </c>
      <c r="C23" s="69">
        <v>30577526</v>
      </c>
      <c r="D23" s="69">
        <v>0</v>
      </c>
      <c r="E23" s="69">
        <v>52056495</v>
      </c>
    </row>
    <row r="24" spans="1:5" x14ac:dyDescent="0.2">
      <c r="A24" s="67" t="s">
        <v>250</v>
      </c>
      <c r="B24" s="68" t="s">
        <v>377</v>
      </c>
      <c r="C24" s="69">
        <v>30788716</v>
      </c>
      <c r="D24" s="69">
        <v>0</v>
      </c>
      <c r="E24" s="69">
        <v>52696900</v>
      </c>
    </row>
    <row r="25" spans="1:5" ht="38.25" x14ac:dyDescent="0.2">
      <c r="A25" s="64" t="s">
        <v>213</v>
      </c>
      <c r="B25" s="65" t="s">
        <v>378</v>
      </c>
      <c r="C25" s="66">
        <v>6440010</v>
      </c>
      <c r="D25" s="66">
        <v>0</v>
      </c>
      <c r="E25" s="66">
        <v>5466429</v>
      </c>
    </row>
    <row r="26" spans="1:5" ht="25.5" x14ac:dyDescent="0.2">
      <c r="A26" s="64" t="s">
        <v>217</v>
      </c>
      <c r="B26" s="65" t="s">
        <v>379</v>
      </c>
      <c r="C26" s="66">
        <v>2027469</v>
      </c>
      <c r="D26" s="66">
        <v>0</v>
      </c>
      <c r="E26" s="66">
        <v>3142657</v>
      </c>
    </row>
    <row r="27" spans="1:5" ht="38.25" x14ac:dyDescent="0.2">
      <c r="A27" s="64" t="s">
        <v>380</v>
      </c>
      <c r="B27" s="65" t="s">
        <v>381</v>
      </c>
      <c r="C27" s="66">
        <v>4134529</v>
      </c>
      <c r="D27" s="66">
        <v>0</v>
      </c>
      <c r="E27" s="66">
        <v>1501477</v>
      </c>
    </row>
    <row r="28" spans="1:5" ht="25.5" x14ac:dyDescent="0.2">
      <c r="A28" s="64" t="s">
        <v>129</v>
      </c>
      <c r="B28" s="65" t="s">
        <v>382</v>
      </c>
      <c r="C28" s="66">
        <v>278012</v>
      </c>
      <c r="D28" s="66">
        <v>0</v>
      </c>
      <c r="E28" s="66">
        <v>822295</v>
      </c>
    </row>
    <row r="29" spans="1:5" ht="38.25" x14ac:dyDescent="0.2">
      <c r="A29" s="64" t="s">
        <v>383</v>
      </c>
      <c r="B29" s="65" t="s">
        <v>384</v>
      </c>
      <c r="C29" s="66">
        <v>3917151</v>
      </c>
      <c r="D29" s="66">
        <v>0</v>
      </c>
      <c r="E29" s="66">
        <v>945306</v>
      </c>
    </row>
    <row r="30" spans="1:5" ht="51" x14ac:dyDescent="0.2">
      <c r="A30" s="64" t="s">
        <v>385</v>
      </c>
      <c r="B30" s="65" t="s">
        <v>386</v>
      </c>
      <c r="C30" s="66">
        <v>3286681</v>
      </c>
      <c r="D30" s="66">
        <v>0</v>
      </c>
      <c r="E30" s="66">
        <v>340886</v>
      </c>
    </row>
    <row r="31" spans="1:5" ht="25.5" x14ac:dyDescent="0.2">
      <c r="A31" s="64" t="s">
        <v>387</v>
      </c>
      <c r="B31" s="65" t="s">
        <v>388</v>
      </c>
      <c r="C31" s="66">
        <v>111896</v>
      </c>
      <c r="D31" s="66">
        <v>0</v>
      </c>
      <c r="E31" s="66">
        <v>424550</v>
      </c>
    </row>
    <row r="32" spans="1:5" ht="25.5" x14ac:dyDescent="0.2">
      <c r="A32" s="64" t="s">
        <v>389</v>
      </c>
      <c r="B32" s="65" t="s">
        <v>390</v>
      </c>
      <c r="C32" s="66">
        <v>400902</v>
      </c>
      <c r="D32" s="66">
        <v>0</v>
      </c>
      <c r="E32" s="66">
        <v>7276</v>
      </c>
    </row>
    <row r="33" spans="1:5" ht="38.25" x14ac:dyDescent="0.2">
      <c r="A33" s="64" t="s">
        <v>82</v>
      </c>
      <c r="B33" s="65" t="s">
        <v>391</v>
      </c>
      <c r="C33" s="66">
        <v>117672</v>
      </c>
      <c r="D33" s="66">
        <v>0</v>
      </c>
      <c r="E33" s="66">
        <v>172594</v>
      </c>
    </row>
    <row r="34" spans="1:5" ht="38.25" x14ac:dyDescent="0.2">
      <c r="A34" s="64" t="s">
        <v>130</v>
      </c>
      <c r="B34" s="65" t="s">
        <v>392</v>
      </c>
      <c r="C34" s="66">
        <v>334610</v>
      </c>
      <c r="D34" s="66">
        <v>0</v>
      </c>
      <c r="E34" s="66">
        <v>0</v>
      </c>
    </row>
    <row r="35" spans="1:5" ht="25.5" x14ac:dyDescent="0.2">
      <c r="A35" s="64" t="s">
        <v>226</v>
      </c>
      <c r="B35" s="65" t="s">
        <v>393</v>
      </c>
      <c r="C35" s="66">
        <v>334610</v>
      </c>
      <c r="D35" s="66">
        <v>0</v>
      </c>
      <c r="E35" s="66">
        <v>0</v>
      </c>
    </row>
    <row r="36" spans="1:5" ht="38.25" x14ac:dyDescent="0.2">
      <c r="A36" s="64" t="s">
        <v>394</v>
      </c>
      <c r="B36" s="65" t="s">
        <v>395</v>
      </c>
      <c r="C36" s="66">
        <v>105000</v>
      </c>
      <c r="D36" s="66">
        <v>0</v>
      </c>
      <c r="E36" s="66">
        <v>70000</v>
      </c>
    </row>
    <row r="37" spans="1:5" ht="51" x14ac:dyDescent="0.2">
      <c r="A37" s="64" t="s">
        <v>396</v>
      </c>
      <c r="B37" s="65" t="s">
        <v>397</v>
      </c>
      <c r="C37" s="66">
        <v>105000</v>
      </c>
      <c r="D37" s="66">
        <v>0</v>
      </c>
      <c r="E37" s="66">
        <v>70000</v>
      </c>
    </row>
    <row r="38" spans="1:5" ht="38.25" x14ac:dyDescent="0.2">
      <c r="A38" s="64" t="s">
        <v>398</v>
      </c>
      <c r="B38" s="65" t="s">
        <v>399</v>
      </c>
      <c r="C38" s="66">
        <v>940344</v>
      </c>
      <c r="D38" s="66">
        <v>0</v>
      </c>
      <c r="E38" s="66">
        <v>3000000</v>
      </c>
    </row>
    <row r="39" spans="1:5" ht="51" x14ac:dyDescent="0.2">
      <c r="A39" s="64" t="s">
        <v>400</v>
      </c>
      <c r="B39" s="65" t="s">
        <v>401</v>
      </c>
      <c r="C39" s="66">
        <v>0</v>
      </c>
      <c r="D39" s="66">
        <v>0</v>
      </c>
      <c r="E39" s="66">
        <v>3000000</v>
      </c>
    </row>
    <row r="40" spans="1:5" ht="25.5" x14ac:dyDescent="0.2">
      <c r="A40" s="67" t="s">
        <v>84</v>
      </c>
      <c r="B40" s="68" t="s">
        <v>402</v>
      </c>
      <c r="C40" s="69">
        <v>11737115</v>
      </c>
      <c r="D40" s="69">
        <v>0</v>
      </c>
      <c r="E40" s="69">
        <v>9481735</v>
      </c>
    </row>
    <row r="41" spans="1:5" ht="38.25" x14ac:dyDescent="0.2">
      <c r="A41" s="64" t="s">
        <v>403</v>
      </c>
      <c r="B41" s="65" t="s">
        <v>404</v>
      </c>
      <c r="C41" s="66">
        <v>2790000</v>
      </c>
      <c r="D41" s="66">
        <v>0</v>
      </c>
      <c r="E41" s="66">
        <v>2790000</v>
      </c>
    </row>
    <row r="42" spans="1:5" ht="38.25" x14ac:dyDescent="0.2">
      <c r="A42" s="64" t="s">
        <v>405</v>
      </c>
      <c r="B42" s="65" t="s">
        <v>406</v>
      </c>
      <c r="C42" s="66">
        <v>2790000</v>
      </c>
      <c r="D42" s="66">
        <v>0</v>
      </c>
      <c r="E42" s="66">
        <v>2790000</v>
      </c>
    </row>
    <row r="43" spans="1:5" ht="38.25" x14ac:dyDescent="0.2">
      <c r="A43" s="64" t="s">
        <v>407</v>
      </c>
      <c r="B43" s="65" t="s">
        <v>408</v>
      </c>
      <c r="C43" s="66">
        <v>0</v>
      </c>
      <c r="D43" s="66">
        <v>0</v>
      </c>
      <c r="E43" s="66">
        <v>68000</v>
      </c>
    </row>
    <row r="44" spans="1:5" ht="51" x14ac:dyDescent="0.2">
      <c r="A44" s="64" t="s">
        <v>409</v>
      </c>
      <c r="B44" s="65" t="s">
        <v>410</v>
      </c>
      <c r="C44" s="66">
        <v>0</v>
      </c>
      <c r="D44" s="66">
        <v>0</v>
      </c>
      <c r="E44" s="66">
        <v>68000</v>
      </c>
    </row>
    <row r="45" spans="1:5" ht="25.5" x14ac:dyDescent="0.2">
      <c r="A45" s="67" t="s">
        <v>311</v>
      </c>
      <c r="B45" s="68" t="s">
        <v>411</v>
      </c>
      <c r="C45" s="69">
        <v>2790000</v>
      </c>
      <c r="D45" s="69">
        <v>0</v>
      </c>
      <c r="E45" s="69">
        <v>2858000</v>
      </c>
    </row>
    <row r="46" spans="1:5" x14ac:dyDescent="0.2">
      <c r="A46" s="64" t="s">
        <v>412</v>
      </c>
      <c r="B46" s="65" t="s">
        <v>413</v>
      </c>
      <c r="C46" s="66">
        <v>4000000</v>
      </c>
      <c r="D46" s="66">
        <v>0</v>
      </c>
      <c r="E46" s="66">
        <v>4225000</v>
      </c>
    </row>
    <row r="47" spans="1:5" ht="25.5" x14ac:dyDescent="0.2">
      <c r="A47" s="64" t="s">
        <v>135</v>
      </c>
      <c r="B47" s="65" t="s">
        <v>414</v>
      </c>
      <c r="C47" s="66">
        <v>4000000</v>
      </c>
      <c r="D47" s="66">
        <v>0</v>
      </c>
      <c r="E47" s="66">
        <v>4000000</v>
      </c>
    </row>
    <row r="48" spans="1:5" ht="25.5" x14ac:dyDescent="0.2">
      <c r="A48" s="64" t="s">
        <v>415</v>
      </c>
      <c r="B48" s="65" t="s">
        <v>416</v>
      </c>
      <c r="C48" s="66">
        <v>0</v>
      </c>
      <c r="D48" s="66">
        <v>0</v>
      </c>
      <c r="E48" s="66">
        <v>225000</v>
      </c>
    </row>
    <row r="49" spans="1:5" x14ac:dyDescent="0.2">
      <c r="A49" s="64" t="s">
        <v>417</v>
      </c>
      <c r="B49" s="65" t="s">
        <v>418</v>
      </c>
      <c r="C49" s="66">
        <v>100000</v>
      </c>
      <c r="D49" s="66">
        <v>0</v>
      </c>
      <c r="E49" s="66">
        <v>100000</v>
      </c>
    </row>
    <row r="50" spans="1:5" ht="25.5" x14ac:dyDescent="0.2">
      <c r="A50" s="67" t="s">
        <v>92</v>
      </c>
      <c r="B50" s="68" t="s">
        <v>419</v>
      </c>
      <c r="C50" s="69">
        <v>4100000</v>
      </c>
      <c r="D50" s="69">
        <v>0</v>
      </c>
      <c r="E50" s="69">
        <v>4325000</v>
      </c>
    </row>
    <row r="51" spans="1:5" x14ac:dyDescent="0.2">
      <c r="A51" s="67" t="s">
        <v>94</v>
      </c>
      <c r="B51" s="68" t="s">
        <v>420</v>
      </c>
      <c r="C51" s="69">
        <v>18627115</v>
      </c>
      <c r="D51" s="69">
        <v>0</v>
      </c>
      <c r="E51" s="69">
        <v>16664735</v>
      </c>
    </row>
    <row r="52" spans="1:5" ht="25.5" x14ac:dyDescent="0.2">
      <c r="A52" s="64" t="s">
        <v>421</v>
      </c>
      <c r="B52" s="65" t="s">
        <v>422</v>
      </c>
      <c r="C52" s="66">
        <v>5122897</v>
      </c>
      <c r="D52" s="66">
        <v>0</v>
      </c>
      <c r="E52" s="66">
        <v>6995096</v>
      </c>
    </row>
    <row r="53" spans="1:5" ht="38.25" x14ac:dyDescent="0.2">
      <c r="A53" s="64" t="s">
        <v>423</v>
      </c>
      <c r="B53" s="65" t="s">
        <v>424</v>
      </c>
      <c r="C53" s="66">
        <v>1080000</v>
      </c>
      <c r="D53" s="66">
        <v>0</v>
      </c>
      <c r="E53" s="66">
        <v>1080000</v>
      </c>
    </row>
    <row r="54" spans="1:5" ht="25.5" x14ac:dyDescent="0.2">
      <c r="A54" s="64" t="s">
        <v>425</v>
      </c>
      <c r="B54" s="65" t="s">
        <v>426</v>
      </c>
      <c r="C54" s="66">
        <v>-1080000</v>
      </c>
      <c r="D54" s="66">
        <v>0</v>
      </c>
      <c r="E54" s="66">
        <v>-1080000</v>
      </c>
    </row>
    <row r="55" spans="1:5" ht="38.25" x14ac:dyDescent="0.2">
      <c r="A55" s="67" t="s">
        <v>97</v>
      </c>
      <c r="B55" s="68" t="s">
        <v>427</v>
      </c>
      <c r="C55" s="69">
        <v>5122897</v>
      </c>
      <c r="D55" s="69">
        <v>0</v>
      </c>
      <c r="E55" s="69">
        <v>6995096</v>
      </c>
    </row>
    <row r="56" spans="1:5" x14ac:dyDescent="0.2">
      <c r="A56" s="64" t="s">
        <v>428</v>
      </c>
      <c r="B56" s="65" t="s">
        <v>429</v>
      </c>
      <c r="C56" s="66">
        <v>-7923043</v>
      </c>
      <c r="D56" s="66">
        <v>0</v>
      </c>
      <c r="E56" s="66">
        <v>-6728451</v>
      </c>
    </row>
    <row r="57" spans="1:5" ht="25.5" x14ac:dyDescent="0.2">
      <c r="A57" s="67" t="s">
        <v>430</v>
      </c>
      <c r="B57" s="68" t="s">
        <v>431</v>
      </c>
      <c r="C57" s="69">
        <v>-7923043</v>
      </c>
      <c r="D57" s="69">
        <v>0</v>
      </c>
      <c r="E57" s="69">
        <v>-6728451</v>
      </c>
    </row>
    <row r="58" spans="1:5" ht="38.25" x14ac:dyDescent="0.2">
      <c r="A58" s="64" t="s">
        <v>138</v>
      </c>
      <c r="B58" s="65" t="s">
        <v>432</v>
      </c>
      <c r="C58" s="66">
        <v>0</v>
      </c>
      <c r="D58" s="66">
        <v>0</v>
      </c>
      <c r="E58" s="66">
        <v>6000</v>
      </c>
    </row>
    <row r="59" spans="1:5" ht="25.5" x14ac:dyDescent="0.2">
      <c r="A59" s="67" t="s">
        <v>312</v>
      </c>
      <c r="B59" s="68" t="s">
        <v>433</v>
      </c>
      <c r="C59" s="69">
        <v>0</v>
      </c>
      <c r="D59" s="69">
        <v>0</v>
      </c>
      <c r="E59" s="69">
        <v>6000</v>
      </c>
    </row>
    <row r="60" spans="1:5" ht="25.5" x14ac:dyDescent="0.2">
      <c r="A60" s="67" t="s">
        <v>434</v>
      </c>
      <c r="B60" s="68" t="s">
        <v>435</v>
      </c>
      <c r="C60" s="69">
        <v>-2800146</v>
      </c>
      <c r="D60" s="69">
        <v>0</v>
      </c>
      <c r="E60" s="69">
        <v>272645</v>
      </c>
    </row>
    <row r="61" spans="1:5" x14ac:dyDescent="0.2">
      <c r="A61" s="67" t="s">
        <v>313</v>
      </c>
      <c r="B61" s="68" t="s">
        <v>436</v>
      </c>
      <c r="C61" s="69">
        <v>2435529319</v>
      </c>
      <c r="D61" s="69">
        <v>0</v>
      </c>
      <c r="E61" s="69">
        <v>2395843178</v>
      </c>
    </row>
    <row r="62" spans="1:5" x14ac:dyDescent="0.2">
      <c r="A62" s="64" t="s">
        <v>437</v>
      </c>
      <c r="B62" s="65" t="s">
        <v>438</v>
      </c>
      <c r="C62" s="66">
        <v>3318856598</v>
      </c>
      <c r="D62" s="66">
        <v>0</v>
      </c>
      <c r="E62" s="66">
        <v>3318856598</v>
      </c>
    </row>
    <row r="63" spans="1:5" ht="25.5" x14ac:dyDescent="0.2">
      <c r="A63" s="64" t="s">
        <v>439</v>
      </c>
      <c r="B63" s="65" t="s">
        <v>440</v>
      </c>
      <c r="C63" s="66">
        <v>26182839</v>
      </c>
      <c r="D63" s="66">
        <v>0</v>
      </c>
      <c r="E63" s="66">
        <v>26182839</v>
      </c>
    </row>
    <row r="64" spans="1:5" ht="25.5" x14ac:dyDescent="0.2">
      <c r="A64" s="67" t="s">
        <v>101</v>
      </c>
      <c r="B64" s="68" t="s">
        <v>441</v>
      </c>
      <c r="C64" s="69">
        <v>26182839</v>
      </c>
      <c r="D64" s="69">
        <v>0</v>
      </c>
      <c r="E64" s="69">
        <v>26182839</v>
      </c>
    </row>
    <row r="65" spans="1:5" x14ac:dyDescent="0.2">
      <c r="A65" s="64" t="s">
        <v>314</v>
      </c>
      <c r="B65" s="65" t="s">
        <v>442</v>
      </c>
      <c r="C65" s="66">
        <v>-947025168</v>
      </c>
      <c r="D65" s="66">
        <v>0</v>
      </c>
      <c r="E65" s="66">
        <v>-937896244</v>
      </c>
    </row>
    <row r="66" spans="1:5" x14ac:dyDescent="0.2">
      <c r="A66" s="64" t="s">
        <v>103</v>
      </c>
      <c r="B66" s="65" t="s">
        <v>443</v>
      </c>
      <c r="C66" s="66">
        <v>9128924</v>
      </c>
      <c r="D66" s="66">
        <v>0</v>
      </c>
      <c r="E66" s="66">
        <v>-26814800</v>
      </c>
    </row>
    <row r="67" spans="1:5" x14ac:dyDescent="0.2">
      <c r="A67" s="67" t="s">
        <v>140</v>
      </c>
      <c r="B67" s="68" t="s">
        <v>444</v>
      </c>
      <c r="C67" s="69">
        <v>2407143193</v>
      </c>
      <c r="D67" s="69">
        <v>0</v>
      </c>
      <c r="E67" s="69">
        <v>2380328393</v>
      </c>
    </row>
    <row r="68" spans="1:5" ht="25.5" x14ac:dyDescent="0.2">
      <c r="A68" s="64" t="s">
        <v>445</v>
      </c>
      <c r="B68" s="65" t="s">
        <v>446</v>
      </c>
      <c r="C68" s="66">
        <v>753412</v>
      </c>
      <c r="D68" s="66">
        <v>0</v>
      </c>
      <c r="E68" s="66">
        <v>2124715</v>
      </c>
    </row>
    <row r="69" spans="1:5" ht="38.25" x14ac:dyDescent="0.2">
      <c r="A69" s="64" t="s">
        <v>105</v>
      </c>
      <c r="B69" s="65" t="s">
        <v>447</v>
      </c>
      <c r="C69" s="66">
        <v>0</v>
      </c>
      <c r="D69" s="66">
        <v>0</v>
      </c>
      <c r="E69" s="66">
        <v>6000</v>
      </c>
    </row>
    <row r="70" spans="1:5" ht="38.25" x14ac:dyDescent="0.2">
      <c r="A70" s="64" t="s">
        <v>107</v>
      </c>
      <c r="B70" s="65" t="s">
        <v>448</v>
      </c>
      <c r="C70" s="66">
        <v>1682556</v>
      </c>
      <c r="D70" s="66">
        <v>0</v>
      </c>
      <c r="E70" s="66">
        <v>0</v>
      </c>
    </row>
    <row r="71" spans="1:5" ht="25.5" x14ac:dyDescent="0.2">
      <c r="A71" s="64" t="s">
        <v>109</v>
      </c>
      <c r="B71" s="65" t="s">
        <v>449</v>
      </c>
      <c r="C71" s="66">
        <v>3778575</v>
      </c>
      <c r="D71" s="66">
        <v>0</v>
      </c>
      <c r="E71" s="66">
        <v>670560</v>
      </c>
    </row>
    <row r="72" spans="1:5" ht="25.5" x14ac:dyDescent="0.2">
      <c r="A72" s="67" t="s">
        <v>450</v>
      </c>
      <c r="B72" s="68" t="s">
        <v>451</v>
      </c>
      <c r="C72" s="69">
        <v>6214543</v>
      </c>
      <c r="D72" s="69">
        <v>0</v>
      </c>
      <c r="E72" s="69">
        <v>2801275</v>
      </c>
    </row>
    <row r="73" spans="1:5" ht="38.25" x14ac:dyDescent="0.2">
      <c r="A73" s="64" t="s">
        <v>452</v>
      </c>
      <c r="B73" s="65" t="s">
        <v>453</v>
      </c>
      <c r="C73" s="66">
        <v>2322303</v>
      </c>
      <c r="D73" s="66">
        <v>0</v>
      </c>
      <c r="E73" s="66">
        <v>2577159</v>
      </c>
    </row>
    <row r="74" spans="1:5" ht="38.25" x14ac:dyDescent="0.2">
      <c r="A74" s="64" t="s">
        <v>148</v>
      </c>
      <c r="B74" s="65" t="s">
        <v>454</v>
      </c>
      <c r="C74" s="66">
        <v>2322303</v>
      </c>
      <c r="D74" s="66">
        <v>0</v>
      </c>
      <c r="E74" s="66">
        <v>2577159</v>
      </c>
    </row>
    <row r="75" spans="1:5" ht="38.25" x14ac:dyDescent="0.2">
      <c r="A75" s="67" t="s">
        <v>455</v>
      </c>
      <c r="B75" s="68" t="s">
        <v>456</v>
      </c>
      <c r="C75" s="69">
        <v>2322303</v>
      </c>
      <c r="D75" s="69">
        <v>0</v>
      </c>
      <c r="E75" s="69">
        <v>2577159</v>
      </c>
    </row>
    <row r="76" spans="1:5" x14ac:dyDescent="0.2">
      <c r="A76" s="64" t="s">
        <v>457</v>
      </c>
      <c r="B76" s="65" t="s">
        <v>458</v>
      </c>
      <c r="C76" s="66">
        <v>12434409</v>
      </c>
      <c r="D76" s="66">
        <v>0</v>
      </c>
      <c r="E76" s="66">
        <v>10065215</v>
      </c>
    </row>
    <row r="77" spans="1:5" ht="25.5" x14ac:dyDescent="0.2">
      <c r="A77" s="64" t="s">
        <v>459</v>
      </c>
      <c r="B77" s="65" t="s">
        <v>460</v>
      </c>
      <c r="C77" s="66">
        <v>18851</v>
      </c>
      <c r="D77" s="66">
        <v>0</v>
      </c>
      <c r="E77" s="66">
        <v>71136</v>
      </c>
    </row>
    <row r="78" spans="1:5" ht="25.5" x14ac:dyDescent="0.2">
      <c r="A78" s="67" t="s">
        <v>315</v>
      </c>
      <c r="B78" s="68" t="s">
        <v>461</v>
      </c>
      <c r="C78" s="69">
        <v>12453260</v>
      </c>
      <c r="D78" s="69">
        <v>0</v>
      </c>
      <c r="E78" s="69">
        <v>10136351</v>
      </c>
    </row>
    <row r="79" spans="1:5" x14ac:dyDescent="0.2">
      <c r="A79" s="67" t="s">
        <v>462</v>
      </c>
      <c r="B79" s="68" t="s">
        <v>463</v>
      </c>
      <c r="C79" s="69">
        <v>20990106</v>
      </c>
      <c r="D79" s="69">
        <v>0</v>
      </c>
      <c r="E79" s="69">
        <v>15514785</v>
      </c>
    </row>
    <row r="80" spans="1:5" ht="25.5" x14ac:dyDescent="0.2">
      <c r="A80" s="64" t="s">
        <v>464</v>
      </c>
      <c r="B80" s="65" t="s">
        <v>465</v>
      </c>
      <c r="C80" s="66">
        <v>7396020</v>
      </c>
      <c r="D80" s="66">
        <v>0</v>
      </c>
      <c r="E80" s="66">
        <v>0</v>
      </c>
    </row>
    <row r="81" spans="1:5" ht="25.5" x14ac:dyDescent="0.2">
      <c r="A81" s="67" t="s">
        <v>466</v>
      </c>
      <c r="B81" s="68" t="s">
        <v>467</v>
      </c>
      <c r="C81" s="69">
        <v>7396020</v>
      </c>
      <c r="D81" s="69">
        <v>0</v>
      </c>
      <c r="E81" s="69">
        <v>0</v>
      </c>
    </row>
    <row r="82" spans="1:5" x14ac:dyDescent="0.2">
      <c r="A82" s="67" t="s">
        <v>468</v>
      </c>
      <c r="B82" s="68" t="s">
        <v>469</v>
      </c>
      <c r="C82" s="69">
        <v>2435529319</v>
      </c>
      <c r="D82" s="69">
        <v>0</v>
      </c>
      <c r="E82" s="69">
        <v>2395843178</v>
      </c>
    </row>
  </sheetData>
  <mergeCells count="3">
    <mergeCell ref="A3:E3"/>
    <mergeCell ref="B1:E1"/>
    <mergeCell ref="A2:E2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view="pageLayout" zoomScaleNormal="100" workbookViewId="0">
      <selection activeCell="D14" sqref="D14"/>
    </sheetView>
  </sheetViews>
  <sheetFormatPr defaultRowHeight="12.75" x14ac:dyDescent="0.2"/>
  <cols>
    <col min="1" max="1" width="4" bestFit="1" customWidth="1"/>
    <col min="2" max="2" width="36" customWidth="1"/>
    <col min="3" max="3" width="12.140625" customWidth="1"/>
    <col min="4" max="5" width="12.140625" bestFit="1" customWidth="1"/>
    <col min="6" max="6" width="10.5703125" customWidth="1"/>
  </cols>
  <sheetData>
    <row r="1" spans="1:6" ht="13.15" customHeight="1" x14ac:dyDescent="0.2">
      <c r="A1" s="7"/>
      <c r="B1" s="7"/>
      <c r="C1" s="7"/>
      <c r="D1" s="199" t="s">
        <v>523</v>
      </c>
      <c r="E1" s="199"/>
      <c r="F1" s="199"/>
    </row>
    <row r="2" spans="1:6" ht="37.15" customHeight="1" x14ac:dyDescent="0.2">
      <c r="A2" s="8"/>
      <c r="B2" s="8" t="s">
        <v>5</v>
      </c>
      <c r="C2" s="8" t="s">
        <v>6</v>
      </c>
      <c r="D2" s="8" t="s">
        <v>7</v>
      </c>
      <c r="E2" s="8" t="s">
        <v>8</v>
      </c>
      <c r="F2" s="8" t="s">
        <v>522</v>
      </c>
    </row>
    <row r="3" spans="1:6" ht="31.5" x14ac:dyDescent="0.25">
      <c r="A3" s="9" t="s">
        <v>9</v>
      </c>
      <c r="B3" s="10" t="s">
        <v>10</v>
      </c>
      <c r="C3" s="13">
        <v>31832075</v>
      </c>
      <c r="D3" s="13">
        <v>32840966</v>
      </c>
      <c r="E3" s="13">
        <v>32837810</v>
      </c>
      <c r="F3" s="14">
        <f>E3/D3</f>
        <v>0.99990390051254885</v>
      </c>
    </row>
    <row r="4" spans="1:6" ht="15.75" x14ac:dyDescent="0.25">
      <c r="A4" s="9" t="s">
        <v>1</v>
      </c>
      <c r="B4" s="10" t="s">
        <v>524</v>
      </c>
      <c r="C4" s="13">
        <v>2613325</v>
      </c>
      <c r="D4" s="13">
        <v>2613325</v>
      </c>
      <c r="E4" s="13">
        <v>2445032</v>
      </c>
      <c r="F4" s="14">
        <f t="shared" ref="F4:F67" si="0">E4/D4</f>
        <v>0.9356019630164637</v>
      </c>
    </row>
    <row r="5" spans="1:6" ht="31.5" x14ac:dyDescent="0.25">
      <c r="A5" s="9" t="s">
        <v>2</v>
      </c>
      <c r="B5" s="10" t="s">
        <v>11</v>
      </c>
      <c r="C5" s="13">
        <v>450000</v>
      </c>
      <c r="D5" s="13">
        <v>450000</v>
      </c>
      <c r="E5" s="13">
        <v>126126</v>
      </c>
      <c r="F5" s="14">
        <f t="shared" si="0"/>
        <v>0.28027999999999997</v>
      </c>
    </row>
    <row r="6" spans="1:6" ht="15.75" x14ac:dyDescent="0.25">
      <c r="A6" s="9" t="s">
        <v>3</v>
      </c>
      <c r="B6" s="10" t="s">
        <v>13</v>
      </c>
      <c r="C6" s="13">
        <v>928000</v>
      </c>
      <c r="D6" s="13">
        <v>928000</v>
      </c>
      <c r="E6" s="13">
        <v>928000</v>
      </c>
      <c r="F6" s="14">
        <f t="shared" si="0"/>
        <v>1</v>
      </c>
    </row>
    <row r="7" spans="1:6" ht="15.75" x14ac:dyDescent="0.25">
      <c r="A7" s="9" t="s">
        <v>122</v>
      </c>
      <c r="B7" s="10" t="s">
        <v>15</v>
      </c>
      <c r="C7" s="13">
        <v>2197883</v>
      </c>
      <c r="D7" s="13">
        <v>2352071</v>
      </c>
      <c r="E7" s="13">
        <v>2352071</v>
      </c>
      <c r="F7" s="14">
        <f t="shared" si="0"/>
        <v>1</v>
      </c>
    </row>
    <row r="8" spans="1:6" ht="15.75" x14ac:dyDescent="0.25">
      <c r="A8" s="9" t="s">
        <v>12</v>
      </c>
      <c r="B8" s="10" t="s">
        <v>17</v>
      </c>
      <c r="C8" s="13">
        <v>300000</v>
      </c>
      <c r="D8" s="13">
        <v>300000</v>
      </c>
      <c r="E8" s="13">
        <v>255000</v>
      </c>
      <c r="F8" s="14">
        <f t="shared" si="0"/>
        <v>0.85</v>
      </c>
    </row>
    <row r="9" spans="1:6" ht="15.75" x14ac:dyDescent="0.25">
      <c r="A9" s="9" t="s">
        <v>14</v>
      </c>
      <c r="B9" s="10" t="s">
        <v>19</v>
      </c>
      <c r="C9" s="13">
        <v>200000</v>
      </c>
      <c r="D9" s="13">
        <v>366080</v>
      </c>
      <c r="E9" s="13">
        <v>298456</v>
      </c>
      <c r="F9" s="14">
        <f t="shared" si="0"/>
        <v>0.81527534965034965</v>
      </c>
    </row>
    <row r="10" spans="1:6" ht="15.75" x14ac:dyDescent="0.25">
      <c r="A10" s="9" t="s">
        <v>16</v>
      </c>
      <c r="B10" s="10" t="s">
        <v>20</v>
      </c>
      <c r="C10" s="13">
        <v>355000</v>
      </c>
      <c r="D10" s="13">
        <v>355000</v>
      </c>
      <c r="E10" s="13">
        <v>180000</v>
      </c>
      <c r="F10" s="14">
        <f t="shared" si="0"/>
        <v>0.50704225352112675</v>
      </c>
    </row>
    <row r="11" spans="1:6" ht="15.75" x14ac:dyDescent="0.25">
      <c r="A11" s="9" t="s">
        <v>18</v>
      </c>
      <c r="B11" s="10" t="s">
        <v>22</v>
      </c>
      <c r="C11" s="13">
        <v>375000</v>
      </c>
      <c r="D11" s="13">
        <v>375000</v>
      </c>
      <c r="E11" s="13">
        <v>0</v>
      </c>
      <c r="F11" s="14">
        <f t="shared" si="0"/>
        <v>0</v>
      </c>
    </row>
    <row r="12" spans="1:6" ht="31.5" x14ac:dyDescent="0.25">
      <c r="A12" s="9" t="s">
        <v>0</v>
      </c>
      <c r="B12" s="10" t="s">
        <v>525</v>
      </c>
      <c r="C12" s="13">
        <v>3035211</v>
      </c>
      <c r="D12" s="13">
        <v>4569086</v>
      </c>
      <c r="E12" s="13">
        <v>4412397</v>
      </c>
      <c r="F12" s="14">
        <f t="shared" si="0"/>
        <v>0.96570670808122239</v>
      </c>
    </row>
    <row r="13" spans="1:6" ht="31.5" x14ac:dyDescent="0.25">
      <c r="A13" s="9" t="s">
        <v>257</v>
      </c>
      <c r="B13" s="12" t="s">
        <v>532</v>
      </c>
      <c r="C13" s="15">
        <v>42286494</v>
      </c>
      <c r="D13" s="15">
        <v>45149528</v>
      </c>
      <c r="E13" s="15">
        <v>43834892</v>
      </c>
      <c r="F13" s="16">
        <f t="shared" si="0"/>
        <v>0.97088261919371566</v>
      </c>
    </row>
    <row r="14" spans="1:6" ht="31.5" x14ac:dyDescent="0.25">
      <c r="A14" s="9" t="s">
        <v>21</v>
      </c>
      <c r="B14" s="10" t="s">
        <v>26</v>
      </c>
      <c r="C14" s="13">
        <v>8425869</v>
      </c>
      <c r="D14" s="13">
        <v>8425869</v>
      </c>
      <c r="E14" s="13">
        <v>7622194</v>
      </c>
      <c r="F14" s="14">
        <f t="shared" si="0"/>
        <v>0.90461814680479846</v>
      </c>
    </row>
    <row r="15" spans="1:6" ht="63" x14ac:dyDescent="0.25">
      <c r="A15" s="9" t="s">
        <v>23</v>
      </c>
      <c r="B15" s="10" t="s">
        <v>28</v>
      </c>
      <c r="C15" s="13">
        <v>4159750</v>
      </c>
      <c r="D15" s="13">
        <v>4159750</v>
      </c>
      <c r="E15" s="13">
        <v>3430750</v>
      </c>
      <c r="F15" s="14">
        <f t="shared" si="0"/>
        <v>0.82474908347857445</v>
      </c>
    </row>
    <row r="16" spans="1:6" ht="31.5" x14ac:dyDescent="0.25">
      <c r="A16" s="9" t="s">
        <v>155</v>
      </c>
      <c r="B16" s="10" t="s">
        <v>30</v>
      </c>
      <c r="C16" s="13">
        <v>0</v>
      </c>
      <c r="D16" s="13">
        <v>133875</v>
      </c>
      <c r="E16" s="13">
        <v>127619</v>
      </c>
      <c r="F16" s="14">
        <f t="shared" si="0"/>
        <v>0.95326984126984127</v>
      </c>
    </row>
    <row r="17" spans="1:6" ht="31.5" x14ac:dyDescent="0.25">
      <c r="A17" s="11" t="s">
        <v>24</v>
      </c>
      <c r="B17" s="12" t="s">
        <v>533</v>
      </c>
      <c r="C17" s="15">
        <v>12585619</v>
      </c>
      <c r="D17" s="15">
        <v>12719494</v>
      </c>
      <c r="E17" s="15">
        <v>11180563</v>
      </c>
      <c r="F17" s="16">
        <f t="shared" si="0"/>
        <v>0.87901004552539586</v>
      </c>
    </row>
    <row r="18" spans="1:6" ht="15.75" x14ac:dyDescent="0.25">
      <c r="A18" s="11" t="s">
        <v>25</v>
      </c>
      <c r="B18" s="12" t="s">
        <v>534</v>
      </c>
      <c r="C18" s="15">
        <v>54872113</v>
      </c>
      <c r="D18" s="15">
        <v>57869022</v>
      </c>
      <c r="E18" s="15">
        <v>55015455</v>
      </c>
      <c r="F18" s="16">
        <f t="shared" si="0"/>
        <v>0.95068921330655975</v>
      </c>
    </row>
    <row r="19" spans="1:6" ht="31.9" customHeight="1" x14ac:dyDescent="0.25">
      <c r="A19" s="11" t="s">
        <v>27</v>
      </c>
      <c r="B19" s="12" t="s">
        <v>535</v>
      </c>
      <c r="C19" s="15">
        <v>12451627</v>
      </c>
      <c r="D19" s="15">
        <v>12883515</v>
      </c>
      <c r="E19" s="15">
        <v>12362428</v>
      </c>
      <c r="F19" s="16">
        <f t="shared" si="0"/>
        <v>0.95955397265420195</v>
      </c>
    </row>
    <row r="20" spans="1:6" ht="15.75" x14ac:dyDescent="0.25">
      <c r="A20" s="9" t="s">
        <v>29</v>
      </c>
      <c r="B20" s="10" t="s">
        <v>35</v>
      </c>
      <c r="C20" s="13">
        <v>0</v>
      </c>
      <c r="D20" s="13">
        <v>0</v>
      </c>
      <c r="E20" s="13">
        <v>11202252</v>
      </c>
      <c r="F20" s="14"/>
    </row>
    <row r="21" spans="1:6" ht="15.75" x14ac:dyDescent="0.25">
      <c r="A21" s="9" t="s">
        <v>31</v>
      </c>
      <c r="B21" s="10" t="s">
        <v>37</v>
      </c>
      <c r="C21" s="13">
        <v>0</v>
      </c>
      <c r="D21" s="13">
        <v>0</v>
      </c>
      <c r="E21" s="13">
        <v>8850</v>
      </c>
      <c r="F21" s="14"/>
    </row>
    <row r="22" spans="1:6" ht="15.75" x14ac:dyDescent="0.25">
      <c r="A22" s="9" t="s">
        <v>32</v>
      </c>
      <c r="B22" s="10" t="s">
        <v>39</v>
      </c>
      <c r="C22" s="13">
        <v>0</v>
      </c>
      <c r="D22" s="13">
        <v>0</v>
      </c>
      <c r="E22" s="13">
        <v>535641</v>
      </c>
      <c r="F22" s="14"/>
    </row>
    <row r="23" spans="1:6" ht="15.75" x14ac:dyDescent="0.25">
      <c r="A23" s="9" t="s">
        <v>33</v>
      </c>
      <c r="B23" s="10" t="s">
        <v>41</v>
      </c>
      <c r="C23" s="13">
        <v>0</v>
      </c>
      <c r="D23" s="13">
        <v>0</v>
      </c>
      <c r="E23" s="13">
        <v>95694</v>
      </c>
      <c r="F23" s="14"/>
    </row>
    <row r="24" spans="1:6" ht="31.5" x14ac:dyDescent="0.25">
      <c r="A24" s="9" t="s">
        <v>34</v>
      </c>
      <c r="B24" s="10" t="s">
        <v>43</v>
      </c>
      <c r="C24" s="13">
        <v>0</v>
      </c>
      <c r="D24" s="13">
        <v>0</v>
      </c>
      <c r="E24" s="13">
        <v>519991</v>
      </c>
      <c r="F24" s="14"/>
    </row>
    <row r="25" spans="1:6" ht="15.75" x14ac:dyDescent="0.25">
      <c r="A25" s="9" t="s">
        <v>36</v>
      </c>
      <c r="B25" s="10" t="s">
        <v>45</v>
      </c>
      <c r="C25" s="13">
        <v>400000</v>
      </c>
      <c r="D25" s="13">
        <v>955000</v>
      </c>
      <c r="E25" s="13">
        <v>419744</v>
      </c>
      <c r="F25" s="14">
        <f t="shared" si="0"/>
        <v>0.43952251308900525</v>
      </c>
    </row>
    <row r="26" spans="1:6" ht="31.5" x14ac:dyDescent="0.25">
      <c r="A26" s="9" t="s">
        <v>353</v>
      </c>
      <c r="B26" s="10" t="s">
        <v>47</v>
      </c>
      <c r="C26" s="13">
        <v>20600000</v>
      </c>
      <c r="D26" s="13">
        <v>23000000</v>
      </c>
      <c r="E26" s="13">
        <v>19532754</v>
      </c>
      <c r="F26" s="14">
        <f t="shared" si="0"/>
        <v>0.84925017391304347</v>
      </c>
    </row>
    <row r="27" spans="1:6" s="17" customFormat="1" ht="15.75" x14ac:dyDescent="0.25">
      <c r="A27" s="11" t="s">
        <v>38</v>
      </c>
      <c r="B27" s="12" t="s">
        <v>536</v>
      </c>
      <c r="C27" s="15">
        <v>21000000</v>
      </c>
      <c r="D27" s="15">
        <v>23955000</v>
      </c>
      <c r="E27" s="15">
        <v>19952498</v>
      </c>
      <c r="F27" s="16">
        <f t="shared" si="0"/>
        <v>0.83291580045919433</v>
      </c>
    </row>
    <row r="28" spans="1:6" ht="31.5" x14ac:dyDescent="0.25">
      <c r="A28" s="9" t="s">
        <v>40</v>
      </c>
      <c r="B28" s="10" t="s">
        <v>537</v>
      </c>
      <c r="C28" s="13">
        <v>1600000</v>
      </c>
      <c r="D28" s="13">
        <v>1200000</v>
      </c>
      <c r="E28" s="13">
        <v>1010909</v>
      </c>
      <c r="F28" s="14">
        <f t="shared" si="0"/>
        <v>0.84242416666666664</v>
      </c>
    </row>
    <row r="29" spans="1:6" ht="31.5" x14ac:dyDescent="0.25">
      <c r="A29" s="9" t="s">
        <v>239</v>
      </c>
      <c r="B29" s="10" t="s">
        <v>51</v>
      </c>
      <c r="C29" s="13">
        <v>950000</v>
      </c>
      <c r="D29" s="13">
        <v>1550000</v>
      </c>
      <c r="E29" s="13">
        <v>1289428</v>
      </c>
      <c r="F29" s="14">
        <f t="shared" si="0"/>
        <v>0.83188903225806454</v>
      </c>
    </row>
    <row r="30" spans="1:6" ht="31.5" x14ac:dyDescent="0.25">
      <c r="A30" s="11" t="s">
        <v>42</v>
      </c>
      <c r="B30" s="12" t="s">
        <v>538</v>
      </c>
      <c r="C30" s="15">
        <v>2550000</v>
      </c>
      <c r="D30" s="15">
        <v>2750000</v>
      </c>
      <c r="E30" s="15">
        <v>2300337</v>
      </c>
      <c r="F30" s="16">
        <f t="shared" si="0"/>
        <v>0.8364861818181818</v>
      </c>
    </row>
    <row r="31" spans="1:6" ht="15.75" x14ac:dyDescent="0.25">
      <c r="A31" s="9" t="s">
        <v>44</v>
      </c>
      <c r="B31" s="10" t="s">
        <v>54</v>
      </c>
      <c r="C31" s="13">
        <v>13000000</v>
      </c>
      <c r="D31" s="13">
        <v>13000000</v>
      </c>
      <c r="E31" s="13">
        <v>7957229</v>
      </c>
      <c r="F31" s="14">
        <f t="shared" si="0"/>
        <v>0.6120945384615385</v>
      </c>
    </row>
    <row r="32" spans="1:6" ht="15.75" x14ac:dyDescent="0.25">
      <c r="A32" s="9" t="s">
        <v>46</v>
      </c>
      <c r="B32" s="10" t="s">
        <v>56</v>
      </c>
      <c r="C32" s="13">
        <v>500000</v>
      </c>
      <c r="D32" s="13">
        <v>800000</v>
      </c>
      <c r="E32" s="13">
        <v>748187</v>
      </c>
      <c r="F32" s="14">
        <f t="shared" si="0"/>
        <v>0.93523374999999997</v>
      </c>
    </row>
    <row r="33" spans="1:6" ht="15.75" x14ac:dyDescent="0.25">
      <c r="A33" s="9" t="s">
        <v>526</v>
      </c>
      <c r="B33" s="10" t="s">
        <v>539</v>
      </c>
      <c r="C33" s="13">
        <v>1000000</v>
      </c>
      <c r="D33" s="13">
        <v>2800000</v>
      </c>
      <c r="E33" s="13">
        <v>2142164</v>
      </c>
      <c r="F33" s="14">
        <f t="shared" si="0"/>
        <v>0.76505857142857148</v>
      </c>
    </row>
    <row r="34" spans="1:6" ht="31.5" x14ac:dyDescent="0.25">
      <c r="A34" s="9" t="s">
        <v>48</v>
      </c>
      <c r="B34" s="10" t="s">
        <v>59</v>
      </c>
      <c r="C34" s="13">
        <v>3500000</v>
      </c>
      <c r="D34" s="13">
        <v>7700000</v>
      </c>
      <c r="E34" s="13">
        <v>7211308</v>
      </c>
      <c r="F34" s="14">
        <f t="shared" si="0"/>
        <v>0.93653350649350653</v>
      </c>
    </row>
    <row r="35" spans="1:6" ht="31.5" x14ac:dyDescent="0.25">
      <c r="A35" s="9" t="s">
        <v>49</v>
      </c>
      <c r="B35" s="10" t="s">
        <v>61</v>
      </c>
      <c r="C35" s="13">
        <v>3800000</v>
      </c>
      <c r="D35" s="13">
        <v>3800000</v>
      </c>
      <c r="E35" s="13">
        <v>3497990</v>
      </c>
      <c r="F35" s="14">
        <f t="shared" si="0"/>
        <v>0.92052368421052633</v>
      </c>
    </row>
    <row r="36" spans="1:6" ht="15.75" x14ac:dyDescent="0.25">
      <c r="A36" s="9" t="s">
        <v>50</v>
      </c>
      <c r="B36" s="10" t="s">
        <v>63</v>
      </c>
      <c r="C36" s="13">
        <v>44000000</v>
      </c>
      <c r="D36" s="13">
        <v>45001529</v>
      </c>
      <c r="E36" s="13">
        <v>39200233</v>
      </c>
      <c r="F36" s="14">
        <f t="shared" si="0"/>
        <v>0.87108669129886673</v>
      </c>
    </row>
    <row r="37" spans="1:6" ht="15.75" x14ac:dyDescent="0.25">
      <c r="A37" s="9" t="s">
        <v>52</v>
      </c>
      <c r="B37" s="10" t="s">
        <v>65</v>
      </c>
      <c r="C37" s="13">
        <v>0</v>
      </c>
      <c r="D37" s="13">
        <v>0</v>
      </c>
      <c r="E37" s="13">
        <v>1161653</v>
      </c>
      <c r="F37" s="14"/>
    </row>
    <row r="38" spans="1:6" ht="31.5" x14ac:dyDescent="0.25">
      <c r="A38" s="11" t="s">
        <v>53</v>
      </c>
      <c r="B38" s="12" t="s">
        <v>540</v>
      </c>
      <c r="C38" s="15">
        <v>65800000</v>
      </c>
      <c r="D38" s="15">
        <v>73101529</v>
      </c>
      <c r="E38" s="15">
        <v>60757111</v>
      </c>
      <c r="F38" s="16">
        <f t="shared" si="0"/>
        <v>0.83113324483267648</v>
      </c>
    </row>
    <row r="39" spans="1:6" ht="15.75" x14ac:dyDescent="0.25">
      <c r="A39" s="9" t="s">
        <v>55</v>
      </c>
      <c r="B39" s="10" t="s">
        <v>68</v>
      </c>
      <c r="C39" s="13">
        <v>500000</v>
      </c>
      <c r="D39" s="13">
        <v>300000</v>
      </c>
      <c r="E39" s="13">
        <v>186805</v>
      </c>
      <c r="F39" s="14">
        <f t="shared" si="0"/>
        <v>0.62268333333333337</v>
      </c>
    </row>
    <row r="40" spans="1:6" ht="31.5" x14ac:dyDescent="0.25">
      <c r="A40" s="9" t="s">
        <v>57</v>
      </c>
      <c r="B40" s="10" t="s">
        <v>70</v>
      </c>
      <c r="C40" s="13">
        <v>1200000</v>
      </c>
      <c r="D40" s="13">
        <v>1200000</v>
      </c>
      <c r="E40" s="13">
        <v>768181</v>
      </c>
      <c r="F40" s="14">
        <f t="shared" si="0"/>
        <v>0.64015083333333334</v>
      </c>
    </row>
    <row r="41" spans="1:6" ht="47.25" x14ac:dyDescent="0.25">
      <c r="A41" s="11" t="s">
        <v>527</v>
      </c>
      <c r="B41" s="12" t="s">
        <v>541</v>
      </c>
      <c r="C41" s="15">
        <v>1700000</v>
      </c>
      <c r="D41" s="15">
        <v>1500000</v>
      </c>
      <c r="E41" s="15">
        <v>954986</v>
      </c>
      <c r="F41" s="16">
        <f t="shared" si="0"/>
        <v>0.6366573333333333</v>
      </c>
    </row>
    <row r="42" spans="1:6" ht="31.5" x14ac:dyDescent="0.25">
      <c r="A42" s="9" t="s">
        <v>58</v>
      </c>
      <c r="B42" s="10" t="s">
        <v>73</v>
      </c>
      <c r="C42" s="13">
        <v>17000000</v>
      </c>
      <c r="D42" s="13">
        <v>18520918</v>
      </c>
      <c r="E42" s="13">
        <v>15918273</v>
      </c>
      <c r="F42" s="14">
        <f t="shared" si="0"/>
        <v>0.85947537805631447</v>
      </c>
    </row>
    <row r="43" spans="1:6" ht="31.5" x14ac:dyDescent="0.25">
      <c r="A43" s="9" t="s">
        <v>258</v>
      </c>
      <c r="B43" s="10" t="s">
        <v>75</v>
      </c>
      <c r="C43" s="13">
        <v>3000000</v>
      </c>
      <c r="D43" s="13">
        <v>4659795</v>
      </c>
      <c r="E43" s="13">
        <v>4543000</v>
      </c>
      <c r="F43" s="14">
        <f t="shared" si="0"/>
        <v>0.97493559266019214</v>
      </c>
    </row>
    <row r="44" spans="1:6" ht="15.75" x14ac:dyDescent="0.25">
      <c r="A44" s="9" t="s">
        <v>491</v>
      </c>
      <c r="B44" s="10" t="s">
        <v>542</v>
      </c>
      <c r="C44" s="13">
        <v>655000</v>
      </c>
      <c r="D44" s="13">
        <v>50242</v>
      </c>
      <c r="E44" s="13">
        <v>0</v>
      </c>
      <c r="F44" s="14">
        <f t="shared" si="0"/>
        <v>0</v>
      </c>
    </row>
    <row r="45" spans="1:6" ht="15.75" x14ac:dyDescent="0.25">
      <c r="A45" s="9" t="s">
        <v>60</v>
      </c>
      <c r="B45" s="10" t="s">
        <v>78</v>
      </c>
      <c r="C45" s="13">
        <v>2350000</v>
      </c>
      <c r="D45" s="13">
        <v>2350000</v>
      </c>
      <c r="E45" s="13">
        <v>730581</v>
      </c>
      <c r="F45" s="14">
        <f t="shared" si="0"/>
        <v>0.3108855319148936</v>
      </c>
    </row>
    <row r="46" spans="1:6" ht="31.5" x14ac:dyDescent="0.25">
      <c r="A46" s="11" t="s">
        <v>62</v>
      </c>
      <c r="B46" s="12" t="s">
        <v>543</v>
      </c>
      <c r="C46" s="15">
        <v>23005000</v>
      </c>
      <c r="D46" s="15">
        <v>25580955</v>
      </c>
      <c r="E46" s="15">
        <v>21191854</v>
      </c>
      <c r="F46" s="16">
        <f t="shared" si="0"/>
        <v>0.82842309835578853</v>
      </c>
    </row>
    <row r="47" spans="1:6" ht="31.5" x14ac:dyDescent="0.25">
      <c r="A47" s="19" t="s">
        <v>64</v>
      </c>
      <c r="B47" s="18" t="s">
        <v>544</v>
      </c>
      <c r="C47" s="15">
        <v>114055000</v>
      </c>
      <c r="D47" s="15">
        <v>126887484</v>
      </c>
      <c r="E47" s="15">
        <v>105156786</v>
      </c>
      <c r="F47" s="16">
        <f t="shared" si="0"/>
        <v>0.8287404138299409</v>
      </c>
    </row>
    <row r="48" spans="1:6" ht="15.75" x14ac:dyDescent="0.25">
      <c r="A48" s="9" t="s">
        <v>66</v>
      </c>
      <c r="B48" s="10" t="s">
        <v>545</v>
      </c>
      <c r="C48" s="13">
        <v>690000</v>
      </c>
      <c r="D48" s="13">
        <v>798000</v>
      </c>
      <c r="E48" s="13">
        <v>551000</v>
      </c>
      <c r="F48" s="14">
        <f t="shared" si="0"/>
        <v>0.69047619047619047</v>
      </c>
    </row>
    <row r="49" spans="1:6" ht="47.25" x14ac:dyDescent="0.25">
      <c r="A49" s="9" t="s">
        <v>67</v>
      </c>
      <c r="B49" s="10" t="s">
        <v>83</v>
      </c>
      <c r="C49" s="13">
        <v>690000</v>
      </c>
      <c r="D49" s="13">
        <v>798000</v>
      </c>
      <c r="E49" s="13">
        <v>551000</v>
      </c>
      <c r="F49" s="14">
        <f t="shared" si="0"/>
        <v>0.69047619047619047</v>
      </c>
    </row>
    <row r="50" spans="1:6" ht="31.5" x14ac:dyDescent="0.25">
      <c r="A50" s="9" t="s">
        <v>69</v>
      </c>
      <c r="B50" s="10" t="s">
        <v>85</v>
      </c>
      <c r="C50" s="13">
        <v>1050000</v>
      </c>
      <c r="D50" s="13">
        <v>1050000</v>
      </c>
      <c r="E50" s="13">
        <v>934202</v>
      </c>
      <c r="F50" s="14">
        <f t="shared" si="0"/>
        <v>0.88971619047619044</v>
      </c>
    </row>
    <row r="51" spans="1:6" ht="47.25" x14ac:dyDescent="0.25">
      <c r="A51" s="9" t="s">
        <v>71</v>
      </c>
      <c r="B51" s="10" t="s">
        <v>86</v>
      </c>
      <c r="C51" s="13"/>
      <c r="D51" s="13">
        <v>0</v>
      </c>
      <c r="E51" s="13">
        <v>158690</v>
      </c>
      <c r="F51" s="14"/>
    </row>
    <row r="52" spans="1:6" ht="31.5" x14ac:dyDescent="0.25">
      <c r="A52" s="9" t="s">
        <v>72</v>
      </c>
      <c r="B52" s="10" t="s">
        <v>87</v>
      </c>
      <c r="C52" s="13">
        <v>0</v>
      </c>
      <c r="D52" s="13">
        <v>0</v>
      </c>
      <c r="E52" s="13">
        <v>235000</v>
      </c>
      <c r="F52" s="14"/>
    </row>
    <row r="53" spans="1:6" ht="63" x14ac:dyDescent="0.25">
      <c r="A53" s="9" t="s">
        <v>74</v>
      </c>
      <c r="B53" s="10" t="s">
        <v>88</v>
      </c>
      <c r="C53" s="13">
        <v>0</v>
      </c>
      <c r="D53" s="13">
        <v>0</v>
      </c>
      <c r="E53" s="13">
        <v>540512</v>
      </c>
      <c r="F53" s="14"/>
    </row>
    <row r="54" spans="1:6" ht="31.5" x14ac:dyDescent="0.25">
      <c r="A54" s="9" t="s">
        <v>76</v>
      </c>
      <c r="B54" s="12" t="s">
        <v>574</v>
      </c>
      <c r="C54" s="15">
        <v>1740000</v>
      </c>
      <c r="D54" s="15">
        <v>1848000</v>
      </c>
      <c r="E54" s="15">
        <v>1485202</v>
      </c>
      <c r="F54" s="14">
        <f t="shared" si="0"/>
        <v>0.80368073593073597</v>
      </c>
    </row>
    <row r="55" spans="1:6" ht="47.25" x14ac:dyDescent="0.25">
      <c r="A55" s="9" t="s">
        <v>247</v>
      </c>
      <c r="B55" s="10" t="s">
        <v>89</v>
      </c>
      <c r="C55" s="13">
        <v>0</v>
      </c>
      <c r="D55" s="13">
        <v>124758</v>
      </c>
      <c r="E55" s="13">
        <v>124758</v>
      </c>
      <c r="F55" s="14">
        <f t="shared" si="0"/>
        <v>1</v>
      </c>
    </row>
    <row r="56" spans="1:6" ht="31.5" x14ac:dyDescent="0.25">
      <c r="A56" s="9" t="s">
        <v>262</v>
      </c>
      <c r="B56" s="10" t="s">
        <v>90</v>
      </c>
      <c r="C56" s="13">
        <v>0</v>
      </c>
      <c r="D56" s="13">
        <v>124758</v>
      </c>
      <c r="E56" s="13">
        <v>124758</v>
      </c>
      <c r="F56" s="14">
        <f t="shared" si="0"/>
        <v>1</v>
      </c>
    </row>
    <row r="57" spans="1:6" ht="47.25" x14ac:dyDescent="0.25">
      <c r="A57" s="9" t="s">
        <v>528</v>
      </c>
      <c r="B57" s="10" t="s">
        <v>91</v>
      </c>
      <c r="C57" s="13">
        <v>36429546</v>
      </c>
      <c r="D57" s="13">
        <v>29582142</v>
      </c>
      <c r="E57" s="13">
        <v>26036856</v>
      </c>
      <c r="F57" s="14">
        <f t="shared" si="0"/>
        <v>0.88015452025076479</v>
      </c>
    </row>
    <row r="58" spans="1:6" ht="31.5" x14ac:dyDescent="0.25">
      <c r="A58" s="9" t="s">
        <v>248</v>
      </c>
      <c r="B58" s="10" t="s">
        <v>93</v>
      </c>
      <c r="C58" s="13">
        <v>0</v>
      </c>
      <c r="D58" s="13">
        <v>0</v>
      </c>
      <c r="E58" s="13">
        <v>19480814</v>
      </c>
      <c r="F58" s="14"/>
    </row>
    <row r="59" spans="1:6" ht="31.5" x14ac:dyDescent="0.25">
      <c r="A59" s="9" t="s">
        <v>250</v>
      </c>
      <c r="B59" s="10" t="s">
        <v>95</v>
      </c>
      <c r="C59" s="13">
        <v>0</v>
      </c>
      <c r="D59" s="13">
        <v>0</v>
      </c>
      <c r="E59" s="13">
        <v>1056042</v>
      </c>
      <c r="F59" s="14"/>
    </row>
    <row r="60" spans="1:6" ht="31.5" x14ac:dyDescent="0.25">
      <c r="A60" s="9" t="s">
        <v>529</v>
      </c>
      <c r="B60" s="10" t="s">
        <v>96</v>
      </c>
      <c r="C60" s="13">
        <v>0</v>
      </c>
      <c r="D60" s="13">
        <v>0</v>
      </c>
      <c r="E60" s="13">
        <v>5500000</v>
      </c>
      <c r="F60" s="14"/>
    </row>
    <row r="61" spans="1:6" ht="63" x14ac:dyDescent="0.25">
      <c r="A61" s="9" t="s">
        <v>77</v>
      </c>
      <c r="B61" s="10" t="s">
        <v>98</v>
      </c>
      <c r="C61" s="13">
        <v>0</v>
      </c>
      <c r="D61" s="13">
        <v>285000</v>
      </c>
      <c r="E61" s="13">
        <v>285000</v>
      </c>
      <c r="F61" s="14">
        <f t="shared" si="0"/>
        <v>1</v>
      </c>
    </row>
    <row r="62" spans="1:6" ht="15.75" x14ac:dyDescent="0.25">
      <c r="A62" s="9" t="s">
        <v>79</v>
      </c>
      <c r="B62" s="10" t="s">
        <v>99</v>
      </c>
      <c r="C62" s="13">
        <v>0</v>
      </c>
      <c r="D62" s="13">
        <v>0</v>
      </c>
      <c r="E62" s="13">
        <v>285000</v>
      </c>
      <c r="F62" s="14"/>
    </row>
    <row r="63" spans="1:6" ht="47.25" x14ac:dyDescent="0.25">
      <c r="A63" s="9" t="s">
        <v>80</v>
      </c>
      <c r="B63" s="10" t="s">
        <v>100</v>
      </c>
      <c r="C63" s="13">
        <v>3000000</v>
      </c>
      <c r="D63" s="13">
        <v>3563900</v>
      </c>
      <c r="E63" s="13">
        <v>2683900</v>
      </c>
      <c r="F63" s="14">
        <f t="shared" si="0"/>
        <v>0.75307949156822585</v>
      </c>
    </row>
    <row r="64" spans="1:6" ht="15.75" x14ac:dyDescent="0.25">
      <c r="A64" s="9" t="s">
        <v>213</v>
      </c>
      <c r="B64" s="10" t="s">
        <v>102</v>
      </c>
      <c r="C64" s="13">
        <v>0</v>
      </c>
      <c r="D64" s="13">
        <v>0</v>
      </c>
      <c r="E64" s="13">
        <v>1120000</v>
      </c>
      <c r="F64" s="14"/>
    </row>
    <row r="65" spans="1:6" ht="31.5" x14ac:dyDescent="0.25">
      <c r="A65" s="9" t="s">
        <v>81</v>
      </c>
      <c r="B65" s="10" t="s">
        <v>104</v>
      </c>
      <c r="C65" s="13">
        <v>0</v>
      </c>
      <c r="D65" s="13">
        <v>1563900</v>
      </c>
      <c r="E65" s="13">
        <v>1563900</v>
      </c>
      <c r="F65" s="14">
        <f t="shared" si="0"/>
        <v>1</v>
      </c>
    </row>
    <row r="66" spans="1:6" ht="15.75" x14ac:dyDescent="0.25">
      <c r="A66" s="9" t="s">
        <v>215</v>
      </c>
      <c r="B66" s="10" t="s">
        <v>106</v>
      </c>
      <c r="C66" s="13">
        <v>19306800</v>
      </c>
      <c r="D66" s="13">
        <v>25695746</v>
      </c>
      <c r="E66" s="13">
        <v>0</v>
      </c>
      <c r="F66" s="14">
        <f t="shared" si="0"/>
        <v>0</v>
      </c>
    </row>
    <row r="67" spans="1:6" ht="31.5" x14ac:dyDescent="0.25">
      <c r="A67" s="11" t="s">
        <v>530</v>
      </c>
      <c r="B67" s="12" t="s">
        <v>575</v>
      </c>
      <c r="C67" s="15">
        <v>58736346</v>
      </c>
      <c r="D67" s="15">
        <v>59251546</v>
      </c>
      <c r="E67" s="15">
        <v>29130514</v>
      </c>
      <c r="F67" s="16">
        <f t="shared" si="0"/>
        <v>0.49164141641131187</v>
      </c>
    </row>
    <row r="68" spans="1:6" ht="31.5" x14ac:dyDescent="0.25">
      <c r="A68" s="9" t="s">
        <v>217</v>
      </c>
      <c r="B68" s="10" t="s">
        <v>108</v>
      </c>
      <c r="C68" s="13">
        <v>3600000</v>
      </c>
      <c r="D68" s="13">
        <v>5600000</v>
      </c>
      <c r="E68" s="13">
        <v>5568945</v>
      </c>
      <c r="F68" s="14">
        <f t="shared" ref="F68:F87" si="1">E68/D68</f>
        <v>0.99445446428571427</v>
      </c>
    </row>
    <row r="69" spans="1:6" ht="31.5" x14ac:dyDescent="0.25">
      <c r="A69" s="9" t="s">
        <v>380</v>
      </c>
      <c r="B69" s="10" t="s">
        <v>110</v>
      </c>
      <c r="C69" s="13">
        <v>400000</v>
      </c>
      <c r="D69" s="13">
        <v>600000</v>
      </c>
      <c r="E69" s="13">
        <v>577537</v>
      </c>
      <c r="F69" s="14">
        <f t="shared" si="1"/>
        <v>0.96256166666666665</v>
      </c>
    </row>
    <row r="70" spans="1:6" ht="31.5" x14ac:dyDescent="0.25">
      <c r="A70" s="9" t="s">
        <v>129</v>
      </c>
      <c r="B70" s="10" t="s">
        <v>111</v>
      </c>
      <c r="C70" s="13">
        <v>8000000</v>
      </c>
      <c r="D70" s="13">
        <v>7880000</v>
      </c>
      <c r="E70" s="13">
        <v>2824405</v>
      </c>
      <c r="F70" s="14">
        <f t="shared" si="1"/>
        <v>0.35842703045685281</v>
      </c>
    </row>
    <row r="71" spans="1:6" ht="15.75" x14ac:dyDescent="0.25">
      <c r="A71" s="9" t="s">
        <v>383</v>
      </c>
      <c r="B71" s="10" t="s">
        <v>112</v>
      </c>
      <c r="C71" s="13">
        <v>0</v>
      </c>
      <c r="D71" s="13">
        <v>120000</v>
      </c>
      <c r="E71" s="13">
        <v>0</v>
      </c>
      <c r="F71" s="14">
        <f t="shared" si="1"/>
        <v>0</v>
      </c>
    </row>
    <row r="72" spans="1:6" ht="31.5" x14ac:dyDescent="0.25">
      <c r="A72" s="9" t="s">
        <v>385</v>
      </c>
      <c r="B72" s="10" t="s">
        <v>113</v>
      </c>
      <c r="C72" s="13">
        <v>2800000</v>
      </c>
      <c r="D72" s="13">
        <v>2800000</v>
      </c>
      <c r="E72" s="13">
        <v>1409640</v>
      </c>
      <c r="F72" s="14">
        <f t="shared" si="1"/>
        <v>0.50344285714285719</v>
      </c>
    </row>
    <row r="73" spans="1:6" ht="31.5" x14ac:dyDescent="0.25">
      <c r="A73" s="11" t="s">
        <v>387</v>
      </c>
      <c r="B73" s="12" t="s">
        <v>576</v>
      </c>
      <c r="C73" s="15">
        <v>14800000</v>
      </c>
      <c r="D73" s="15">
        <v>17000000</v>
      </c>
      <c r="E73" s="15">
        <v>10380527</v>
      </c>
      <c r="F73" s="16">
        <f t="shared" si="1"/>
        <v>0.61061923529411766</v>
      </c>
    </row>
    <row r="74" spans="1:6" ht="15.75" x14ac:dyDescent="0.25">
      <c r="A74" s="9" t="s">
        <v>389</v>
      </c>
      <c r="B74" s="10" t="s">
        <v>114</v>
      </c>
      <c r="C74" s="13">
        <v>11000000</v>
      </c>
      <c r="D74" s="13">
        <v>14000000</v>
      </c>
      <c r="E74" s="13">
        <v>13163170</v>
      </c>
      <c r="F74" s="14">
        <f t="shared" si="1"/>
        <v>0.94022642857142857</v>
      </c>
    </row>
    <row r="75" spans="1:6" ht="15.75" x14ac:dyDescent="0.25">
      <c r="A75" s="9" t="s">
        <v>82</v>
      </c>
      <c r="B75" s="10" t="s">
        <v>115</v>
      </c>
      <c r="C75" s="13">
        <v>3000000</v>
      </c>
      <c r="D75" s="13">
        <v>3000000</v>
      </c>
      <c r="E75" s="13">
        <v>0</v>
      </c>
      <c r="F75" s="14">
        <f t="shared" si="1"/>
        <v>0</v>
      </c>
    </row>
    <row r="76" spans="1:6" ht="31.5" x14ac:dyDescent="0.25">
      <c r="A76" s="9" t="s">
        <v>263</v>
      </c>
      <c r="B76" s="10" t="s">
        <v>116</v>
      </c>
      <c r="C76" s="13">
        <v>2575211</v>
      </c>
      <c r="D76" s="13">
        <v>3780211</v>
      </c>
      <c r="E76" s="13">
        <v>3554056</v>
      </c>
      <c r="F76" s="14">
        <f t="shared" si="1"/>
        <v>0.94017397441571382</v>
      </c>
    </row>
    <row r="77" spans="1:6" ht="15.75" x14ac:dyDescent="0.25">
      <c r="A77" s="9" t="s">
        <v>219</v>
      </c>
      <c r="B77" s="12" t="s">
        <v>577</v>
      </c>
      <c r="C77" s="15">
        <v>16575211</v>
      </c>
      <c r="D77" s="15">
        <v>20780211</v>
      </c>
      <c r="E77" s="15">
        <v>16717226</v>
      </c>
      <c r="F77" s="14">
        <f t="shared" si="1"/>
        <v>0.80447816434587693</v>
      </c>
    </row>
    <row r="78" spans="1:6" ht="47.25" x14ac:dyDescent="0.25">
      <c r="A78" s="9" t="s">
        <v>221</v>
      </c>
      <c r="B78" s="10" t="s">
        <v>578</v>
      </c>
      <c r="C78" s="13">
        <v>0</v>
      </c>
      <c r="D78" s="13">
        <v>4000000</v>
      </c>
      <c r="E78" s="13">
        <v>4000000</v>
      </c>
      <c r="F78" s="14">
        <f t="shared" si="1"/>
        <v>1</v>
      </c>
    </row>
    <row r="79" spans="1:6" ht="15.75" x14ac:dyDescent="0.25">
      <c r="A79" s="9" t="s">
        <v>531</v>
      </c>
      <c r="B79" s="10" t="s">
        <v>117</v>
      </c>
      <c r="C79" s="13">
        <v>0</v>
      </c>
      <c r="D79" s="13">
        <v>4000000</v>
      </c>
      <c r="E79" s="13">
        <v>4000000</v>
      </c>
      <c r="F79" s="14">
        <f t="shared" si="1"/>
        <v>1</v>
      </c>
    </row>
    <row r="80" spans="1:6" ht="31.5" x14ac:dyDescent="0.25">
      <c r="A80" s="9" t="s">
        <v>223</v>
      </c>
      <c r="B80" s="10" t="s">
        <v>579</v>
      </c>
      <c r="C80" s="13">
        <v>0</v>
      </c>
      <c r="D80" s="13">
        <v>1000000</v>
      </c>
      <c r="E80" s="13">
        <v>1000000</v>
      </c>
      <c r="F80" s="14">
        <f t="shared" si="1"/>
        <v>1</v>
      </c>
    </row>
    <row r="81" spans="1:6" ht="15.75" x14ac:dyDescent="0.25">
      <c r="A81" s="9" t="s">
        <v>130</v>
      </c>
      <c r="B81" s="10" t="s">
        <v>118</v>
      </c>
      <c r="C81" s="13">
        <v>0</v>
      </c>
      <c r="D81" s="13">
        <v>1000000</v>
      </c>
      <c r="E81" s="13">
        <v>1000000</v>
      </c>
      <c r="F81" s="14">
        <f t="shared" si="1"/>
        <v>1</v>
      </c>
    </row>
    <row r="82" spans="1:6" ht="31.5" x14ac:dyDescent="0.25">
      <c r="A82" s="11" t="s">
        <v>224</v>
      </c>
      <c r="B82" s="12" t="s">
        <v>580</v>
      </c>
      <c r="C82" s="15">
        <v>0</v>
      </c>
      <c r="D82" s="15">
        <v>5000000</v>
      </c>
      <c r="E82" s="15">
        <v>5000000</v>
      </c>
      <c r="F82" s="16">
        <f t="shared" si="1"/>
        <v>1</v>
      </c>
    </row>
    <row r="83" spans="1:6" ht="47.25" x14ac:dyDescent="0.25">
      <c r="A83" s="11" t="s">
        <v>226</v>
      </c>
      <c r="B83" s="12" t="s">
        <v>581</v>
      </c>
      <c r="C83" s="15">
        <v>273230297</v>
      </c>
      <c r="D83" s="15">
        <v>301519778</v>
      </c>
      <c r="E83" s="15">
        <v>235248138</v>
      </c>
      <c r="F83" s="16">
        <f t="shared" si="1"/>
        <v>0.78020798357048404</v>
      </c>
    </row>
    <row r="84" spans="1:6" ht="31.5" x14ac:dyDescent="0.25">
      <c r="A84" s="9" t="s">
        <v>310</v>
      </c>
      <c r="B84" s="10" t="s">
        <v>151</v>
      </c>
      <c r="C84" s="49">
        <v>2322303</v>
      </c>
      <c r="D84" s="49">
        <v>2322303</v>
      </c>
      <c r="E84" s="49">
        <v>2322303</v>
      </c>
      <c r="F84" s="14">
        <f t="shared" si="1"/>
        <v>1</v>
      </c>
    </row>
    <row r="85" spans="1:6" ht="31.5" x14ac:dyDescent="0.25">
      <c r="A85" s="9" t="s">
        <v>609</v>
      </c>
      <c r="B85" s="10" t="s">
        <v>152</v>
      </c>
      <c r="C85" s="49">
        <v>2322303</v>
      </c>
      <c r="D85" s="49">
        <v>2322303</v>
      </c>
      <c r="E85" s="49">
        <v>2322303</v>
      </c>
      <c r="F85" s="14">
        <f t="shared" si="1"/>
        <v>1</v>
      </c>
    </row>
    <row r="86" spans="1:6" ht="31.5" x14ac:dyDescent="0.25">
      <c r="A86" s="11" t="s">
        <v>228</v>
      </c>
      <c r="B86" s="12" t="s">
        <v>153</v>
      </c>
      <c r="C86" s="50">
        <v>2322303</v>
      </c>
      <c r="D86" s="50">
        <v>2322303</v>
      </c>
      <c r="E86" s="50">
        <v>2322303</v>
      </c>
      <c r="F86" s="16">
        <f t="shared" si="1"/>
        <v>1</v>
      </c>
    </row>
    <row r="87" spans="1:6" ht="15.75" x14ac:dyDescent="0.25">
      <c r="A87" s="11" t="s">
        <v>394</v>
      </c>
      <c r="B87" s="51" t="s">
        <v>610</v>
      </c>
      <c r="C87" s="52">
        <f>C83+C86</f>
        <v>275552600</v>
      </c>
      <c r="D87" s="52">
        <f>D83+D86</f>
        <v>303842081</v>
      </c>
      <c r="E87" s="52">
        <f>E83+E86</f>
        <v>237570441</v>
      </c>
      <c r="F87" s="16">
        <f t="shared" si="1"/>
        <v>0.78188788142219179</v>
      </c>
    </row>
  </sheetData>
  <mergeCells count="1">
    <mergeCell ref="D1:F1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 xml:space="preserve">&amp;C&amp;"Times New Roman,Félkövér"&amp;12
Kimutatás Mátraszentimre Községi Önkormányzat 2017. évi kiadásairól &amp;R&amp;"Times New Roman,Félkövér"&amp;12 2. sz. melléklet az 5/2018. (VI.28.) sz. Önkormányzati rendelethez     
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Layout" zoomScaleNormal="100" workbookViewId="0">
      <selection activeCell="B1" sqref="B1:E1"/>
    </sheetView>
  </sheetViews>
  <sheetFormatPr defaultRowHeight="12.75" x14ac:dyDescent="0.2"/>
  <cols>
    <col min="1" max="1" width="3" bestFit="1" customWidth="1"/>
    <col min="2" max="2" width="45" customWidth="1"/>
    <col min="3" max="3" width="12.42578125" bestFit="1" customWidth="1"/>
    <col min="4" max="4" width="10.28515625" customWidth="1"/>
    <col min="5" max="5" width="12.42578125" bestFit="1" customWidth="1"/>
  </cols>
  <sheetData>
    <row r="1" spans="1:5" ht="15.75" x14ac:dyDescent="0.25">
      <c r="A1" s="55"/>
      <c r="B1" s="239" t="s">
        <v>898</v>
      </c>
      <c r="C1" s="239"/>
      <c r="D1" s="239"/>
      <c r="E1" s="239"/>
    </row>
    <row r="2" spans="1:5" x14ac:dyDescent="0.2">
      <c r="A2" s="210" t="s">
        <v>752</v>
      </c>
      <c r="B2" s="210"/>
      <c r="C2" s="210"/>
      <c r="D2" s="210"/>
      <c r="E2" s="210"/>
    </row>
    <row r="3" spans="1:5" x14ac:dyDescent="0.2">
      <c r="A3" s="210"/>
      <c r="B3" s="210"/>
      <c r="C3" s="210"/>
      <c r="D3" s="210"/>
      <c r="E3" s="210"/>
    </row>
    <row r="4" spans="1:5" ht="15.75" x14ac:dyDescent="0.25">
      <c r="A4" s="235" t="s">
        <v>470</v>
      </c>
      <c r="B4" s="236"/>
      <c r="C4" s="236"/>
      <c r="D4" s="236"/>
      <c r="E4" s="236"/>
    </row>
    <row r="5" spans="1:5" ht="47.25" x14ac:dyDescent="0.2">
      <c r="A5" s="8"/>
      <c r="B5" s="8" t="s">
        <v>5</v>
      </c>
      <c r="C5" s="8" t="s">
        <v>356</v>
      </c>
      <c r="D5" s="8" t="s">
        <v>753</v>
      </c>
      <c r="E5" s="8" t="s">
        <v>358</v>
      </c>
    </row>
    <row r="6" spans="1:5" ht="15.75" x14ac:dyDescent="0.2">
      <c r="A6" s="8">
        <v>1</v>
      </c>
      <c r="B6" s="8">
        <v>2</v>
      </c>
      <c r="C6" s="8">
        <v>3</v>
      </c>
      <c r="D6" s="8">
        <v>4</v>
      </c>
      <c r="E6" s="8">
        <v>5</v>
      </c>
    </row>
    <row r="7" spans="1:5" ht="18.75" customHeight="1" x14ac:dyDescent="0.2">
      <c r="A7" s="9" t="s">
        <v>9</v>
      </c>
      <c r="B7" s="10" t="s">
        <v>471</v>
      </c>
      <c r="C7" s="49">
        <v>140412933</v>
      </c>
      <c r="D7" s="49">
        <v>0</v>
      </c>
      <c r="E7" s="49">
        <v>147513045</v>
      </c>
    </row>
    <row r="8" spans="1:5" ht="33" customHeight="1" x14ac:dyDescent="0.2">
      <c r="A8" s="9" t="s">
        <v>1</v>
      </c>
      <c r="B8" s="10" t="s">
        <v>472</v>
      </c>
      <c r="C8" s="49">
        <v>19678078</v>
      </c>
      <c r="D8" s="49">
        <v>0</v>
      </c>
      <c r="E8" s="49">
        <v>13363616</v>
      </c>
    </row>
    <row r="9" spans="1:5" ht="31.5" x14ac:dyDescent="0.2">
      <c r="A9" s="9" t="s">
        <v>2</v>
      </c>
      <c r="B9" s="10" t="s">
        <v>473</v>
      </c>
      <c r="C9" s="49">
        <v>0</v>
      </c>
      <c r="D9" s="49">
        <v>0</v>
      </c>
      <c r="E9" s="49">
        <v>566758</v>
      </c>
    </row>
    <row r="10" spans="1:5" ht="31.5" x14ac:dyDescent="0.2">
      <c r="A10" s="11" t="s">
        <v>3</v>
      </c>
      <c r="B10" s="12" t="s">
        <v>474</v>
      </c>
      <c r="C10" s="50">
        <v>160091011</v>
      </c>
      <c r="D10" s="50">
        <v>0</v>
      </c>
      <c r="E10" s="50">
        <v>161443419</v>
      </c>
    </row>
    <row r="11" spans="1:5" ht="34.5" customHeight="1" x14ac:dyDescent="0.2">
      <c r="A11" s="9" t="s">
        <v>16</v>
      </c>
      <c r="B11" s="10" t="s">
        <v>475</v>
      </c>
      <c r="C11" s="49">
        <v>80680826</v>
      </c>
      <c r="D11" s="49">
        <v>0</v>
      </c>
      <c r="E11" s="49">
        <v>61229224</v>
      </c>
    </row>
    <row r="12" spans="1:5" ht="31.5" x14ac:dyDescent="0.2">
      <c r="A12" s="9" t="s">
        <v>18</v>
      </c>
      <c r="B12" s="10" t="s">
        <v>476</v>
      </c>
      <c r="C12" s="49">
        <v>18237074</v>
      </c>
      <c r="D12" s="49">
        <v>0</v>
      </c>
      <c r="E12" s="49">
        <v>21755931</v>
      </c>
    </row>
    <row r="13" spans="1:5" ht="31.5" x14ac:dyDescent="0.2">
      <c r="A13" s="9" t="s">
        <v>0</v>
      </c>
      <c r="B13" s="10" t="s">
        <v>477</v>
      </c>
      <c r="C13" s="49">
        <v>21126755</v>
      </c>
      <c r="D13" s="49">
        <v>0</v>
      </c>
      <c r="E13" s="49">
        <v>0</v>
      </c>
    </row>
    <row r="14" spans="1:5" ht="21" customHeight="1" x14ac:dyDescent="0.2">
      <c r="A14" s="9" t="s">
        <v>257</v>
      </c>
      <c r="B14" s="10" t="s">
        <v>478</v>
      </c>
      <c r="C14" s="49">
        <v>32158816</v>
      </c>
      <c r="D14" s="49">
        <v>0</v>
      </c>
      <c r="E14" s="49">
        <v>10966431</v>
      </c>
    </row>
    <row r="15" spans="1:5" ht="31.5" x14ac:dyDescent="0.2">
      <c r="A15" s="11" t="s">
        <v>21</v>
      </c>
      <c r="B15" s="12" t="s">
        <v>479</v>
      </c>
      <c r="C15" s="50">
        <v>152203471</v>
      </c>
      <c r="D15" s="50">
        <v>0</v>
      </c>
      <c r="E15" s="50">
        <v>93951586</v>
      </c>
    </row>
    <row r="16" spans="1:5" ht="20.25" customHeight="1" x14ac:dyDescent="0.2">
      <c r="A16" s="9" t="s">
        <v>23</v>
      </c>
      <c r="B16" s="10" t="s">
        <v>480</v>
      </c>
      <c r="C16" s="49">
        <v>19188224</v>
      </c>
      <c r="D16" s="49">
        <v>0</v>
      </c>
      <c r="E16" s="49">
        <v>20201047</v>
      </c>
    </row>
    <row r="17" spans="1:5" ht="18.75" customHeight="1" x14ac:dyDescent="0.2">
      <c r="A17" s="9" t="s">
        <v>155</v>
      </c>
      <c r="B17" s="10" t="s">
        <v>481</v>
      </c>
      <c r="C17" s="49">
        <v>59798116</v>
      </c>
      <c r="D17" s="49">
        <v>0</v>
      </c>
      <c r="E17" s="49">
        <v>64991092</v>
      </c>
    </row>
    <row r="18" spans="1:5" ht="21.75" customHeight="1" x14ac:dyDescent="0.2">
      <c r="A18" s="11" t="s">
        <v>27</v>
      </c>
      <c r="B18" s="12" t="s">
        <v>482</v>
      </c>
      <c r="C18" s="50">
        <v>78986340</v>
      </c>
      <c r="D18" s="50">
        <v>0</v>
      </c>
      <c r="E18" s="50">
        <v>85192139</v>
      </c>
    </row>
    <row r="19" spans="1:5" ht="19.5" customHeight="1" x14ac:dyDescent="0.2">
      <c r="A19" s="9" t="s">
        <v>29</v>
      </c>
      <c r="B19" s="10" t="s">
        <v>483</v>
      </c>
      <c r="C19" s="49">
        <v>35329741</v>
      </c>
      <c r="D19" s="49">
        <v>0</v>
      </c>
      <c r="E19" s="49">
        <v>30670750</v>
      </c>
    </row>
    <row r="20" spans="1:5" ht="21" customHeight="1" x14ac:dyDescent="0.2">
      <c r="A20" s="9" t="s">
        <v>31</v>
      </c>
      <c r="B20" s="10" t="s">
        <v>484</v>
      </c>
      <c r="C20" s="49">
        <v>16148061</v>
      </c>
      <c r="D20" s="49">
        <v>0</v>
      </c>
      <c r="E20" s="49">
        <v>16948685</v>
      </c>
    </row>
    <row r="21" spans="1:5" ht="20.25" customHeight="1" x14ac:dyDescent="0.2">
      <c r="A21" s="9" t="s">
        <v>32</v>
      </c>
      <c r="B21" s="10" t="s">
        <v>485</v>
      </c>
      <c r="C21" s="49">
        <v>13345439</v>
      </c>
      <c r="D21" s="49">
        <v>0</v>
      </c>
      <c r="E21" s="49">
        <v>12362428</v>
      </c>
    </row>
    <row r="22" spans="1:5" ht="15.75" customHeight="1" x14ac:dyDescent="0.2">
      <c r="A22" s="11" t="s">
        <v>33</v>
      </c>
      <c r="B22" s="12" t="s">
        <v>486</v>
      </c>
      <c r="C22" s="50">
        <v>64823241</v>
      </c>
      <c r="D22" s="50">
        <v>0</v>
      </c>
      <c r="E22" s="50">
        <v>59981863</v>
      </c>
    </row>
    <row r="23" spans="1:5" ht="16.5" customHeight="1" x14ac:dyDescent="0.2">
      <c r="A23" s="11" t="s">
        <v>34</v>
      </c>
      <c r="B23" s="12" t="s">
        <v>487</v>
      </c>
      <c r="C23" s="50">
        <v>81787881</v>
      </c>
      <c r="D23" s="50">
        <v>0</v>
      </c>
      <c r="E23" s="50">
        <v>81406880</v>
      </c>
    </row>
    <row r="24" spans="1:5" ht="20.25" customHeight="1" x14ac:dyDescent="0.2">
      <c r="A24" s="11" t="s">
        <v>36</v>
      </c>
      <c r="B24" s="12" t="s">
        <v>488</v>
      </c>
      <c r="C24" s="50">
        <v>76914062</v>
      </c>
      <c r="D24" s="50">
        <v>0</v>
      </c>
      <c r="E24" s="50">
        <v>55628923</v>
      </c>
    </row>
    <row r="25" spans="1:5" ht="34.5" customHeight="1" x14ac:dyDescent="0.2">
      <c r="A25" s="11" t="s">
        <v>353</v>
      </c>
      <c r="B25" s="12" t="s">
        <v>489</v>
      </c>
      <c r="C25" s="50">
        <v>9782958</v>
      </c>
      <c r="D25" s="50">
        <v>0</v>
      </c>
      <c r="E25" s="50">
        <v>-26814800</v>
      </c>
    </row>
    <row r="26" spans="1:5" ht="20.25" customHeight="1" x14ac:dyDescent="0.2">
      <c r="A26" s="9" t="s">
        <v>52</v>
      </c>
      <c r="B26" s="10" t="s">
        <v>490</v>
      </c>
      <c r="C26" s="49">
        <v>654034</v>
      </c>
      <c r="D26" s="49">
        <v>0</v>
      </c>
      <c r="E26" s="49">
        <v>0</v>
      </c>
    </row>
    <row r="27" spans="1:5" ht="31.5" x14ac:dyDescent="0.2">
      <c r="A27" s="11" t="s">
        <v>491</v>
      </c>
      <c r="B27" s="12" t="s">
        <v>492</v>
      </c>
      <c r="C27" s="50">
        <v>654034</v>
      </c>
      <c r="D27" s="50">
        <v>0</v>
      </c>
      <c r="E27" s="50">
        <v>0</v>
      </c>
    </row>
    <row r="28" spans="1:5" ht="31.5" x14ac:dyDescent="0.2">
      <c r="A28" s="11" t="s">
        <v>60</v>
      </c>
      <c r="B28" s="12" t="s">
        <v>493</v>
      </c>
      <c r="C28" s="50">
        <v>-654034</v>
      </c>
      <c r="D28" s="50">
        <v>0</v>
      </c>
      <c r="E28" s="50">
        <v>0</v>
      </c>
    </row>
    <row r="29" spans="1:5" ht="31.5" x14ac:dyDescent="0.2">
      <c r="A29" s="11" t="s">
        <v>62</v>
      </c>
      <c r="B29" s="12" t="s">
        <v>494</v>
      </c>
      <c r="C29" s="50">
        <v>9128924</v>
      </c>
      <c r="D29" s="50">
        <v>0</v>
      </c>
      <c r="E29" s="50">
        <v>-26814800</v>
      </c>
    </row>
  </sheetData>
  <mergeCells count="3">
    <mergeCell ref="A4:E4"/>
    <mergeCell ref="B1:E1"/>
    <mergeCell ref="A2:E3"/>
  </mergeCell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Layout" zoomScaleNormal="100" workbookViewId="0">
      <selection activeCell="E1" sqref="E1:I1"/>
    </sheetView>
  </sheetViews>
  <sheetFormatPr defaultRowHeight="12.75" x14ac:dyDescent="0.2"/>
  <cols>
    <col min="1" max="1" width="3" bestFit="1" customWidth="1"/>
    <col min="2" max="2" width="29.42578125" customWidth="1"/>
    <col min="3" max="3" width="13" customWidth="1"/>
    <col min="4" max="4" width="13.5703125" customWidth="1"/>
    <col min="5" max="5" width="15" bestFit="1" customWidth="1"/>
    <col min="6" max="6" width="11.5703125" customWidth="1"/>
    <col min="7" max="7" width="14" customWidth="1"/>
    <col min="8" max="8" width="16.140625" bestFit="1" customWidth="1"/>
    <col min="9" max="9" width="14.7109375" customWidth="1"/>
  </cols>
  <sheetData>
    <row r="1" spans="1:9" x14ac:dyDescent="0.2">
      <c r="E1" s="200" t="s">
        <v>900</v>
      </c>
      <c r="F1" s="200"/>
      <c r="G1" s="200"/>
      <c r="H1" s="200"/>
      <c r="I1" s="200"/>
    </row>
    <row r="2" spans="1:9" x14ac:dyDescent="0.2">
      <c r="B2" s="240" t="s">
        <v>758</v>
      </c>
      <c r="C2" s="240"/>
      <c r="D2" s="240"/>
      <c r="E2" s="240"/>
      <c r="F2" s="240"/>
      <c r="G2" s="240"/>
      <c r="H2" s="240"/>
      <c r="I2" s="240"/>
    </row>
    <row r="3" spans="1:9" ht="31.5" customHeight="1" x14ac:dyDescent="0.2">
      <c r="B3" s="240"/>
      <c r="C3" s="240"/>
      <c r="D3" s="240"/>
      <c r="E3" s="240"/>
      <c r="F3" s="240"/>
      <c r="G3" s="240"/>
      <c r="H3" s="240"/>
      <c r="I3" s="240"/>
    </row>
    <row r="4" spans="1:9" ht="75" x14ac:dyDescent="0.2">
      <c r="A4" s="63"/>
      <c r="B4" s="63" t="s">
        <v>5</v>
      </c>
      <c r="C4" s="63" t="s">
        <v>495</v>
      </c>
      <c r="D4" s="63" t="s">
        <v>496</v>
      </c>
      <c r="E4" s="63" t="s">
        <v>754</v>
      </c>
      <c r="F4" s="63" t="s">
        <v>755</v>
      </c>
      <c r="G4" s="63" t="s">
        <v>497</v>
      </c>
      <c r="H4" s="63" t="s">
        <v>498</v>
      </c>
      <c r="I4" s="63" t="s">
        <v>499</v>
      </c>
    </row>
    <row r="5" spans="1:9" ht="15" x14ac:dyDescent="0.2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</row>
    <row r="6" spans="1:9" ht="25.5" x14ac:dyDescent="0.2">
      <c r="A6" s="67" t="s">
        <v>9</v>
      </c>
      <c r="B6" s="68" t="s">
        <v>500</v>
      </c>
      <c r="C6" s="69">
        <v>13748583</v>
      </c>
      <c r="D6" s="69">
        <v>3306907861</v>
      </c>
      <c r="E6" s="69">
        <v>142974095</v>
      </c>
      <c r="F6" s="69">
        <v>0</v>
      </c>
      <c r="G6" s="69">
        <v>6198892</v>
      </c>
      <c r="H6" s="69">
        <v>0</v>
      </c>
      <c r="I6" s="69">
        <v>3469829431</v>
      </c>
    </row>
    <row r="7" spans="1:9" ht="25.5" x14ac:dyDescent="0.2">
      <c r="A7" s="64" t="s">
        <v>1</v>
      </c>
      <c r="B7" s="65" t="s">
        <v>501</v>
      </c>
      <c r="C7" s="66">
        <v>0</v>
      </c>
      <c r="D7" s="66">
        <v>0</v>
      </c>
      <c r="E7" s="66">
        <v>0</v>
      </c>
      <c r="F7" s="66">
        <v>0</v>
      </c>
      <c r="G7" s="66">
        <v>8970887</v>
      </c>
      <c r="H7" s="66">
        <v>0</v>
      </c>
      <c r="I7" s="66">
        <v>8970887</v>
      </c>
    </row>
    <row r="8" spans="1:9" x14ac:dyDescent="0.2">
      <c r="A8" s="64" t="s">
        <v>2</v>
      </c>
      <c r="B8" s="65" t="s">
        <v>502</v>
      </c>
      <c r="C8" s="66">
        <v>0</v>
      </c>
      <c r="D8" s="66">
        <v>0</v>
      </c>
      <c r="E8" s="66">
        <v>0</v>
      </c>
      <c r="F8" s="66">
        <v>0</v>
      </c>
      <c r="G8" s="66">
        <v>9912595</v>
      </c>
      <c r="H8" s="66">
        <v>0</v>
      </c>
      <c r="I8" s="66">
        <v>9912595</v>
      </c>
    </row>
    <row r="9" spans="1:9" ht="25.5" x14ac:dyDescent="0.2">
      <c r="A9" s="64" t="s">
        <v>3</v>
      </c>
      <c r="B9" s="65" t="s">
        <v>503</v>
      </c>
      <c r="C9" s="66">
        <v>0</v>
      </c>
      <c r="D9" s="66">
        <v>18512115</v>
      </c>
      <c r="E9" s="66">
        <v>3401942</v>
      </c>
      <c r="F9" s="66">
        <v>0</v>
      </c>
      <c r="G9" s="66">
        <v>0</v>
      </c>
      <c r="H9" s="66">
        <v>0</v>
      </c>
      <c r="I9" s="66">
        <v>21914057</v>
      </c>
    </row>
    <row r="10" spans="1:9" ht="25.5" x14ac:dyDescent="0.2">
      <c r="A10" s="67" t="s">
        <v>16</v>
      </c>
      <c r="B10" s="68" t="s">
        <v>504</v>
      </c>
      <c r="C10" s="69">
        <v>0</v>
      </c>
      <c r="D10" s="69">
        <v>18512115</v>
      </c>
      <c r="E10" s="69">
        <v>3401942</v>
      </c>
      <c r="F10" s="69">
        <v>0</v>
      </c>
      <c r="G10" s="69">
        <v>18883482</v>
      </c>
      <c r="H10" s="69">
        <v>0</v>
      </c>
      <c r="I10" s="69">
        <v>40797539</v>
      </c>
    </row>
    <row r="11" spans="1:9" x14ac:dyDescent="0.2">
      <c r="A11" s="64" t="s">
        <v>23</v>
      </c>
      <c r="B11" s="65" t="s">
        <v>505</v>
      </c>
      <c r="C11" s="66">
        <v>0</v>
      </c>
      <c r="D11" s="66">
        <v>0</v>
      </c>
      <c r="E11" s="66">
        <v>0</v>
      </c>
      <c r="F11" s="66">
        <v>0</v>
      </c>
      <c r="G11" s="66">
        <v>21914057</v>
      </c>
      <c r="H11" s="66">
        <v>0</v>
      </c>
      <c r="I11" s="66">
        <v>21914057</v>
      </c>
    </row>
    <row r="12" spans="1:9" x14ac:dyDescent="0.2">
      <c r="A12" s="67" t="s">
        <v>155</v>
      </c>
      <c r="B12" s="68" t="s">
        <v>506</v>
      </c>
      <c r="C12" s="69">
        <v>0</v>
      </c>
      <c r="D12" s="69">
        <v>0</v>
      </c>
      <c r="E12" s="69">
        <v>0</v>
      </c>
      <c r="F12" s="69">
        <v>0</v>
      </c>
      <c r="G12" s="69">
        <v>21914057</v>
      </c>
      <c r="H12" s="69">
        <v>0</v>
      </c>
      <c r="I12" s="69">
        <v>21914057</v>
      </c>
    </row>
    <row r="13" spans="1:9" ht="25.5" x14ac:dyDescent="0.2">
      <c r="A13" s="67" t="s">
        <v>24</v>
      </c>
      <c r="B13" s="68" t="s">
        <v>507</v>
      </c>
      <c r="C13" s="69">
        <v>13748583</v>
      </c>
      <c r="D13" s="69">
        <v>3325419976</v>
      </c>
      <c r="E13" s="69">
        <v>146376037</v>
      </c>
      <c r="F13" s="69">
        <v>0</v>
      </c>
      <c r="G13" s="69">
        <v>3168317</v>
      </c>
      <c r="H13" s="69">
        <v>0</v>
      </c>
      <c r="I13" s="69">
        <v>3488712913</v>
      </c>
    </row>
    <row r="14" spans="1:9" ht="25.5" x14ac:dyDescent="0.2">
      <c r="A14" s="67" t="s">
        <v>25</v>
      </c>
      <c r="B14" s="68" t="s">
        <v>508</v>
      </c>
      <c r="C14" s="69">
        <v>12770326</v>
      </c>
      <c r="D14" s="69">
        <v>965321928</v>
      </c>
      <c r="E14" s="69">
        <v>104090386</v>
      </c>
      <c r="F14" s="69">
        <v>0</v>
      </c>
      <c r="G14" s="69">
        <v>0</v>
      </c>
      <c r="H14" s="69">
        <v>0</v>
      </c>
      <c r="I14" s="69">
        <v>1082182640</v>
      </c>
    </row>
    <row r="15" spans="1:9" ht="25.5" x14ac:dyDescent="0.2">
      <c r="A15" s="64" t="s">
        <v>27</v>
      </c>
      <c r="B15" s="65" t="s">
        <v>509</v>
      </c>
      <c r="C15" s="66">
        <v>193057</v>
      </c>
      <c r="D15" s="66">
        <v>72247299</v>
      </c>
      <c r="E15" s="66">
        <v>8966524</v>
      </c>
      <c r="F15" s="66">
        <v>0</v>
      </c>
      <c r="G15" s="66">
        <v>0</v>
      </c>
      <c r="H15" s="66">
        <v>0</v>
      </c>
      <c r="I15" s="66">
        <v>81406880</v>
      </c>
    </row>
    <row r="16" spans="1:9" ht="25.5" x14ac:dyDescent="0.2">
      <c r="A16" s="67" t="s">
        <v>31</v>
      </c>
      <c r="B16" s="68" t="s">
        <v>510</v>
      </c>
      <c r="C16" s="69">
        <v>12963383</v>
      </c>
      <c r="D16" s="69">
        <v>1037569227</v>
      </c>
      <c r="E16" s="69">
        <v>113056910</v>
      </c>
      <c r="F16" s="69">
        <v>0</v>
      </c>
      <c r="G16" s="69">
        <v>0</v>
      </c>
      <c r="H16" s="69">
        <v>0</v>
      </c>
      <c r="I16" s="69">
        <v>1163589520</v>
      </c>
    </row>
    <row r="17" spans="1:9" ht="25.5" x14ac:dyDescent="0.2">
      <c r="A17" s="67" t="s">
        <v>353</v>
      </c>
      <c r="B17" s="68" t="s">
        <v>511</v>
      </c>
      <c r="C17" s="69">
        <v>12963383</v>
      </c>
      <c r="D17" s="69">
        <v>1037569227</v>
      </c>
      <c r="E17" s="69">
        <v>113056910</v>
      </c>
      <c r="F17" s="69">
        <v>0</v>
      </c>
      <c r="G17" s="69">
        <v>0</v>
      </c>
      <c r="H17" s="69">
        <v>0</v>
      </c>
      <c r="I17" s="69">
        <v>1163589520</v>
      </c>
    </row>
    <row r="18" spans="1:9" x14ac:dyDescent="0.2">
      <c r="A18" s="67" t="s">
        <v>38</v>
      </c>
      <c r="B18" s="68" t="s">
        <v>512</v>
      </c>
      <c r="C18" s="69">
        <v>785200</v>
      </c>
      <c r="D18" s="69">
        <v>2287850749</v>
      </c>
      <c r="E18" s="69">
        <v>33319127</v>
      </c>
      <c r="F18" s="69">
        <v>0</v>
      </c>
      <c r="G18" s="69">
        <v>3168317</v>
      </c>
      <c r="H18" s="69">
        <v>0</v>
      </c>
      <c r="I18" s="69">
        <v>2325123393</v>
      </c>
    </row>
    <row r="19" spans="1:9" ht="25.5" x14ac:dyDescent="0.2">
      <c r="A19" s="64" t="s">
        <v>40</v>
      </c>
      <c r="B19" s="65" t="s">
        <v>513</v>
      </c>
      <c r="C19" s="66">
        <v>0</v>
      </c>
      <c r="D19" s="66">
        <v>0</v>
      </c>
      <c r="E19" s="66">
        <v>42300</v>
      </c>
      <c r="F19" s="66">
        <v>0</v>
      </c>
      <c r="G19" s="66">
        <v>0</v>
      </c>
      <c r="H19" s="66">
        <v>0</v>
      </c>
      <c r="I19" s="66">
        <v>42300</v>
      </c>
    </row>
  </sheetData>
  <mergeCells count="2">
    <mergeCell ref="E1:I1"/>
    <mergeCell ref="B2:I3"/>
  </mergeCells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Layout" zoomScaleNormal="100" workbookViewId="0">
      <selection activeCell="B2" sqref="B2:H3"/>
    </sheetView>
  </sheetViews>
  <sheetFormatPr defaultRowHeight="12.75" x14ac:dyDescent="0.2"/>
  <cols>
    <col min="1" max="1" width="3" bestFit="1" customWidth="1"/>
    <col min="2" max="2" width="24.5703125" customWidth="1"/>
    <col min="3" max="3" width="12.42578125" customWidth="1"/>
    <col min="4" max="5" width="9.7109375" bestFit="1" customWidth="1"/>
    <col min="6" max="6" width="9.85546875" bestFit="1" customWidth="1"/>
    <col min="7" max="7" width="9.85546875" customWidth="1"/>
    <col min="8" max="8" width="9" bestFit="1" customWidth="1"/>
  </cols>
  <sheetData>
    <row r="1" spans="1:8" x14ac:dyDescent="0.2">
      <c r="C1" s="226" t="s">
        <v>899</v>
      </c>
      <c r="D1" s="226"/>
      <c r="E1" s="226"/>
      <c r="F1" s="226"/>
      <c r="G1" s="226"/>
      <c r="H1" s="226"/>
    </row>
    <row r="2" spans="1:8" ht="12.75" customHeight="1" x14ac:dyDescent="0.2">
      <c r="B2" s="210" t="s">
        <v>759</v>
      </c>
      <c r="C2" s="210"/>
      <c r="D2" s="210"/>
      <c r="E2" s="210"/>
      <c r="F2" s="210"/>
      <c r="G2" s="210"/>
      <c r="H2" s="210"/>
    </row>
    <row r="3" spans="1:8" ht="12.75" customHeight="1" x14ac:dyDescent="0.2">
      <c r="B3" s="210"/>
      <c r="C3" s="210"/>
      <c r="D3" s="210"/>
      <c r="E3" s="210"/>
      <c r="F3" s="210"/>
      <c r="G3" s="210"/>
      <c r="H3" s="210"/>
    </row>
    <row r="4" spans="1:8" ht="15.75" x14ac:dyDescent="0.2">
      <c r="A4" s="224"/>
      <c r="B4" s="225"/>
      <c r="C4" s="225"/>
      <c r="D4" s="225"/>
      <c r="E4" s="225"/>
      <c r="F4" s="225"/>
      <c r="G4" s="225"/>
      <c r="H4" s="225"/>
    </row>
    <row r="5" spans="1:8" ht="78.75" x14ac:dyDescent="0.2">
      <c r="A5" s="63"/>
      <c r="B5" s="8" t="s">
        <v>5</v>
      </c>
      <c r="C5" s="8" t="s">
        <v>514</v>
      </c>
      <c r="D5" s="8" t="s">
        <v>756</v>
      </c>
      <c r="E5" s="8" t="s">
        <v>760</v>
      </c>
      <c r="F5" s="8" t="s">
        <v>757</v>
      </c>
      <c r="G5" s="8" t="s">
        <v>515</v>
      </c>
      <c r="H5" s="8" t="s">
        <v>761</v>
      </c>
    </row>
    <row r="6" spans="1:8" ht="15.75" x14ac:dyDescent="0.2">
      <c r="A6" s="63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spans="1:8" x14ac:dyDescent="0.2">
      <c r="A7" s="64" t="s">
        <v>9</v>
      </c>
      <c r="B7" s="71" t="s">
        <v>516</v>
      </c>
      <c r="C7" s="72">
        <v>4000000</v>
      </c>
      <c r="D7" s="72">
        <v>0</v>
      </c>
      <c r="E7" s="72">
        <v>0</v>
      </c>
      <c r="F7" s="72">
        <v>0</v>
      </c>
      <c r="G7" s="72">
        <v>4225000</v>
      </c>
      <c r="H7" s="72">
        <v>0</v>
      </c>
    </row>
    <row r="8" spans="1:8" x14ac:dyDescent="0.2">
      <c r="A8" s="64" t="s">
        <v>1</v>
      </c>
      <c r="B8" s="71" t="s">
        <v>517</v>
      </c>
      <c r="C8" s="72">
        <v>216500</v>
      </c>
      <c r="D8" s="72">
        <v>0</v>
      </c>
      <c r="E8" s="72">
        <v>0</v>
      </c>
      <c r="F8" s="72">
        <v>0</v>
      </c>
      <c r="G8" s="72">
        <v>216500</v>
      </c>
      <c r="H8" s="72">
        <v>0</v>
      </c>
    </row>
    <row r="9" spans="1:8" x14ac:dyDescent="0.2">
      <c r="A9" s="64" t="s">
        <v>3</v>
      </c>
      <c r="B9" s="71" t="s">
        <v>518</v>
      </c>
      <c r="C9" s="72">
        <v>1050343</v>
      </c>
      <c r="D9" s="72">
        <v>0</v>
      </c>
      <c r="E9" s="72">
        <v>0</v>
      </c>
      <c r="F9" s="72">
        <v>0</v>
      </c>
      <c r="G9" s="72">
        <v>869005</v>
      </c>
      <c r="H9" s="72">
        <v>0</v>
      </c>
    </row>
    <row r="10" spans="1:8" ht="25.5" x14ac:dyDescent="0.2">
      <c r="A10" s="64" t="s">
        <v>12</v>
      </c>
      <c r="B10" s="71" t="s">
        <v>519</v>
      </c>
      <c r="C10" s="72">
        <v>30577526</v>
      </c>
      <c r="D10" s="72">
        <v>0</v>
      </c>
      <c r="E10" s="72">
        <v>0</v>
      </c>
      <c r="F10" s="72">
        <v>0</v>
      </c>
      <c r="G10" s="72">
        <v>52056495</v>
      </c>
      <c r="H10" s="72">
        <v>0</v>
      </c>
    </row>
    <row r="11" spans="1:8" ht="38.25" x14ac:dyDescent="0.2">
      <c r="A11" s="64" t="s">
        <v>16</v>
      </c>
      <c r="B11" s="71" t="s">
        <v>520</v>
      </c>
      <c r="C11" s="72">
        <v>25240969</v>
      </c>
      <c r="D11" s="72">
        <v>10713854</v>
      </c>
      <c r="E11" s="72">
        <v>5766418</v>
      </c>
      <c r="F11" s="72">
        <v>10713854</v>
      </c>
      <c r="G11" s="72">
        <v>18106153</v>
      </c>
      <c r="H11" s="72">
        <v>5766418</v>
      </c>
    </row>
    <row r="12" spans="1:8" x14ac:dyDescent="0.2">
      <c r="A12" s="67" t="s">
        <v>257</v>
      </c>
      <c r="B12" s="74" t="s">
        <v>521</v>
      </c>
      <c r="C12" s="75">
        <v>61085338</v>
      </c>
      <c r="D12" s="75">
        <v>10713854</v>
      </c>
      <c r="E12" s="75">
        <v>5766418</v>
      </c>
      <c r="F12" s="75">
        <v>10713854</v>
      </c>
      <c r="G12" s="75">
        <v>75473153</v>
      </c>
      <c r="H12" s="75">
        <v>5766418</v>
      </c>
    </row>
  </sheetData>
  <mergeCells count="3">
    <mergeCell ref="A4:H4"/>
    <mergeCell ref="B2:H3"/>
    <mergeCell ref="C1:H1"/>
  </mergeCells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view="pageLayout" zoomScaleNormal="100" zoomScaleSheetLayoutView="100" workbookViewId="0">
      <selection sqref="A1:F1"/>
    </sheetView>
  </sheetViews>
  <sheetFormatPr defaultColWidth="11.5703125" defaultRowHeight="15" x14ac:dyDescent="0.25"/>
  <cols>
    <col min="1" max="1" width="63.5703125" style="20" customWidth="1"/>
    <col min="2" max="2" width="19" style="20" customWidth="1"/>
    <col min="3" max="3" width="16.5703125" style="20" customWidth="1"/>
    <col min="4" max="4" width="16.42578125" style="20" customWidth="1"/>
    <col min="5" max="5" width="15.85546875" style="20" customWidth="1"/>
    <col min="6" max="6" width="15.7109375" style="20" customWidth="1"/>
    <col min="7" max="16384" width="11.5703125" style="20"/>
  </cols>
  <sheetData>
    <row r="1" spans="1:6" ht="26.1" customHeight="1" x14ac:dyDescent="0.25">
      <c r="A1" s="242" t="s">
        <v>848</v>
      </c>
      <c r="B1" s="242"/>
      <c r="C1" s="242"/>
      <c r="D1" s="242"/>
      <c r="E1" s="242"/>
      <c r="F1" s="242"/>
    </row>
    <row r="2" spans="1:6" ht="16.149999999999999" customHeight="1" x14ac:dyDescent="0.25">
      <c r="A2" s="244" t="s">
        <v>849</v>
      </c>
      <c r="B2" s="244"/>
      <c r="C2" s="244"/>
      <c r="D2" s="244"/>
      <c r="E2" s="244"/>
      <c r="F2" s="244"/>
    </row>
    <row r="3" spans="1:6" ht="16.149999999999999" customHeight="1" x14ac:dyDescent="0.3">
      <c r="A3" s="243" t="s">
        <v>762</v>
      </c>
      <c r="B3" s="243"/>
      <c r="C3" s="243"/>
      <c r="D3" s="243"/>
      <c r="E3" s="243"/>
      <c r="F3" s="243"/>
    </row>
    <row r="4" spans="1:6" ht="16.5" x14ac:dyDescent="0.25">
      <c r="A4" s="129"/>
      <c r="B4" s="129"/>
      <c r="C4" s="129"/>
      <c r="D4" s="129"/>
      <c r="E4" s="241" t="s">
        <v>547</v>
      </c>
      <c r="F4" s="241"/>
    </row>
    <row r="5" spans="1:6" ht="47.25" x14ac:dyDescent="0.25">
      <c r="A5" s="130" t="s">
        <v>5</v>
      </c>
      <c r="B5" s="131" t="s">
        <v>763</v>
      </c>
      <c r="C5" s="131" t="s">
        <v>571</v>
      </c>
      <c r="D5" s="132" t="s">
        <v>572</v>
      </c>
      <c r="E5" s="132" t="s">
        <v>573</v>
      </c>
      <c r="F5" s="132" t="s">
        <v>522</v>
      </c>
    </row>
    <row r="6" spans="1:6" ht="31.5" x14ac:dyDescent="0.25">
      <c r="A6" s="133" t="s">
        <v>764</v>
      </c>
      <c r="B6" s="134" t="s">
        <v>765</v>
      </c>
      <c r="C6" s="135">
        <v>690000</v>
      </c>
      <c r="D6" s="135">
        <v>798000</v>
      </c>
      <c r="E6" s="135">
        <v>551000</v>
      </c>
      <c r="F6" s="141">
        <f>E6/D6</f>
        <v>0.69047619047619047</v>
      </c>
    </row>
    <row r="7" spans="1:6" ht="15.75" x14ac:dyDescent="0.25">
      <c r="A7" s="137" t="s">
        <v>766</v>
      </c>
      <c r="B7" s="138" t="s">
        <v>765</v>
      </c>
      <c r="C7" s="139">
        <f>SUM(C6)</f>
        <v>690000</v>
      </c>
      <c r="D7" s="139">
        <f>SUM(D6)</f>
        <v>798000</v>
      </c>
      <c r="E7" s="140">
        <f>SUM(E6)</f>
        <v>551000</v>
      </c>
      <c r="F7" s="141">
        <f>E7/D7</f>
        <v>0.69047619047619047</v>
      </c>
    </row>
    <row r="8" spans="1:6" ht="15.75" x14ac:dyDescent="0.25">
      <c r="A8" s="133" t="s">
        <v>767</v>
      </c>
      <c r="B8" s="142" t="s">
        <v>768</v>
      </c>
      <c r="C8" s="143"/>
      <c r="D8" s="144"/>
      <c r="E8" s="145"/>
      <c r="F8" s="146"/>
    </row>
    <row r="9" spans="1:6" ht="15.75" x14ac:dyDescent="0.25">
      <c r="A9" s="133" t="s">
        <v>769</v>
      </c>
      <c r="B9" s="142" t="s">
        <v>768</v>
      </c>
      <c r="C9" s="143"/>
      <c r="D9" s="144"/>
      <c r="E9" s="145"/>
      <c r="F9" s="146"/>
    </row>
    <row r="10" spans="1:6" ht="31.5" x14ac:dyDescent="0.25">
      <c r="A10" s="133" t="s">
        <v>770</v>
      </c>
      <c r="B10" s="142" t="s">
        <v>768</v>
      </c>
      <c r="C10" s="143"/>
      <c r="D10" s="144"/>
      <c r="E10" s="145"/>
      <c r="F10" s="146"/>
    </row>
    <row r="11" spans="1:6" ht="15.75" x14ac:dyDescent="0.25">
      <c r="A11" s="133" t="s">
        <v>771</v>
      </c>
      <c r="B11" s="142" t="s">
        <v>768</v>
      </c>
      <c r="C11" s="143"/>
      <c r="D11" s="144"/>
      <c r="E11" s="145"/>
      <c r="F11" s="146"/>
    </row>
    <row r="12" spans="1:6" ht="15.75" x14ac:dyDescent="0.25">
      <c r="A12" s="147" t="s">
        <v>772</v>
      </c>
      <c r="B12" s="142" t="s">
        <v>768</v>
      </c>
      <c r="C12" s="143"/>
      <c r="D12" s="144"/>
      <c r="E12" s="145"/>
      <c r="F12" s="146"/>
    </row>
    <row r="13" spans="1:6" ht="15.75" x14ac:dyDescent="0.25">
      <c r="A13" s="147" t="s">
        <v>773</v>
      </c>
      <c r="B13" s="142" t="s">
        <v>768</v>
      </c>
      <c r="C13" s="143"/>
      <c r="D13" s="144"/>
      <c r="E13" s="140"/>
      <c r="F13" s="146"/>
    </row>
    <row r="14" spans="1:6" ht="15.75" x14ac:dyDescent="0.25">
      <c r="A14" s="137" t="s">
        <v>774</v>
      </c>
      <c r="B14" s="148" t="s">
        <v>768</v>
      </c>
      <c r="C14" s="149">
        <f>SUM(C8:C13)</f>
        <v>0</v>
      </c>
      <c r="D14" s="149">
        <f>SUM(D8:D13)</f>
        <v>0</v>
      </c>
      <c r="E14" s="149">
        <f>SUM(E8:E13)</f>
        <v>0</v>
      </c>
      <c r="F14" s="146"/>
    </row>
    <row r="15" spans="1:6" ht="15.75" x14ac:dyDescent="0.25">
      <c r="A15" s="133" t="s">
        <v>775</v>
      </c>
      <c r="B15" s="142" t="s">
        <v>776</v>
      </c>
      <c r="C15" s="143">
        <v>0</v>
      </c>
      <c r="D15" s="144"/>
      <c r="E15" s="136"/>
      <c r="F15" s="136"/>
    </row>
    <row r="16" spans="1:6" ht="15.75" x14ac:dyDescent="0.25">
      <c r="A16" s="150" t="s">
        <v>777</v>
      </c>
      <c r="B16" s="148" t="s">
        <v>776</v>
      </c>
      <c r="C16" s="149">
        <f>SUM(C15)</f>
        <v>0</v>
      </c>
      <c r="D16" s="149">
        <f>SUM(D15)</f>
        <v>0</v>
      </c>
      <c r="E16" s="149">
        <f>SUM(E15)</f>
        <v>0</v>
      </c>
      <c r="F16" s="146"/>
    </row>
    <row r="17" spans="1:6" ht="15.75" x14ac:dyDescent="0.25">
      <c r="A17" s="133" t="s">
        <v>778</v>
      </c>
      <c r="B17" s="142" t="s">
        <v>779</v>
      </c>
      <c r="C17" s="143"/>
      <c r="D17" s="144"/>
      <c r="E17" s="145"/>
      <c r="F17" s="146"/>
    </row>
    <row r="18" spans="1:6" ht="15.75" x14ac:dyDescent="0.25">
      <c r="A18" s="133" t="s">
        <v>780</v>
      </c>
      <c r="B18" s="142" t="s">
        <v>779</v>
      </c>
      <c r="C18" s="143"/>
      <c r="D18" s="144"/>
      <c r="E18" s="151"/>
      <c r="F18" s="146"/>
    </row>
    <row r="19" spans="1:6" ht="15.75" x14ac:dyDescent="0.25">
      <c r="A19" s="147" t="s">
        <v>781</v>
      </c>
      <c r="B19" s="142" t="s">
        <v>779</v>
      </c>
      <c r="C19" s="143">
        <v>0</v>
      </c>
      <c r="D19" s="144"/>
      <c r="E19" s="145"/>
      <c r="F19" s="146"/>
    </row>
    <row r="20" spans="1:6" ht="15.75" x14ac:dyDescent="0.25">
      <c r="A20" s="147" t="s">
        <v>782</v>
      </c>
      <c r="B20" s="142" t="s">
        <v>779</v>
      </c>
      <c r="C20" s="143"/>
      <c r="D20" s="144"/>
      <c r="E20" s="145"/>
      <c r="F20" s="146"/>
    </row>
    <row r="21" spans="1:6" ht="31.5" x14ac:dyDescent="0.25">
      <c r="A21" s="147" t="s">
        <v>783</v>
      </c>
      <c r="B21" s="142" t="s">
        <v>779</v>
      </c>
      <c r="C21" s="143"/>
      <c r="D21" s="144"/>
      <c r="E21" s="145"/>
      <c r="F21" s="146"/>
    </row>
    <row r="22" spans="1:6" ht="31.5" x14ac:dyDescent="0.25">
      <c r="A22" s="152" t="s">
        <v>784</v>
      </c>
      <c r="B22" s="142" t="s">
        <v>779</v>
      </c>
      <c r="C22" s="143"/>
      <c r="D22" s="144"/>
      <c r="E22" s="140">
        <f>SUM(E16:E21)</f>
        <v>0</v>
      </c>
      <c r="F22" s="146"/>
    </row>
    <row r="23" spans="1:6" ht="15.75" x14ac:dyDescent="0.25">
      <c r="A23" s="153" t="s">
        <v>785</v>
      </c>
      <c r="B23" s="148" t="s">
        <v>779</v>
      </c>
      <c r="C23" s="149">
        <f>SUM(C17:C22)</f>
        <v>0</v>
      </c>
      <c r="D23" s="149">
        <f>SUM(D17:D22)</f>
        <v>0</v>
      </c>
      <c r="E23" s="145"/>
      <c r="F23" s="146"/>
    </row>
    <row r="24" spans="1:6" ht="15.75" x14ac:dyDescent="0.25">
      <c r="A24" s="133" t="s">
        <v>786</v>
      </c>
      <c r="B24" s="142" t="s">
        <v>787</v>
      </c>
      <c r="C24" s="143"/>
      <c r="D24" s="144"/>
      <c r="E24" s="145"/>
      <c r="F24" s="146"/>
    </row>
    <row r="25" spans="1:6" ht="15.75" x14ac:dyDescent="0.25">
      <c r="A25" s="133" t="s">
        <v>788</v>
      </c>
      <c r="B25" s="142" t="s">
        <v>787</v>
      </c>
      <c r="C25" s="143">
        <v>0</v>
      </c>
      <c r="D25" s="144"/>
      <c r="E25" s="140">
        <f>SUM(E23:E24)</f>
        <v>0</v>
      </c>
      <c r="F25" s="146"/>
    </row>
    <row r="26" spans="1:6" ht="15.75" x14ac:dyDescent="0.25">
      <c r="A26" s="153" t="s">
        <v>789</v>
      </c>
      <c r="B26" s="154" t="s">
        <v>787</v>
      </c>
      <c r="C26" s="149">
        <f>SUM(C24:C25)</f>
        <v>0</v>
      </c>
      <c r="D26" s="149">
        <f>SUM(D24:D25)</f>
        <v>0</v>
      </c>
      <c r="E26" s="145"/>
      <c r="F26" s="146"/>
    </row>
    <row r="27" spans="1:6" ht="15.75" x14ac:dyDescent="0.25">
      <c r="A27" s="133" t="s">
        <v>790</v>
      </c>
      <c r="B27" s="142" t="s">
        <v>791</v>
      </c>
      <c r="C27" s="143"/>
      <c r="D27" s="144"/>
      <c r="E27" s="145"/>
      <c r="F27" s="146"/>
    </row>
    <row r="28" spans="1:6" ht="15.75" x14ac:dyDescent="0.25">
      <c r="A28" s="133" t="s">
        <v>792</v>
      </c>
      <c r="B28" s="142" t="s">
        <v>791</v>
      </c>
      <c r="C28" s="143">
        <v>0</v>
      </c>
      <c r="D28" s="143">
        <v>0</v>
      </c>
      <c r="E28" s="145"/>
      <c r="F28" s="146"/>
    </row>
    <row r="29" spans="1:6" ht="15.75" x14ac:dyDescent="0.25">
      <c r="A29" s="147" t="s">
        <v>793</v>
      </c>
      <c r="B29" s="142" t="s">
        <v>791</v>
      </c>
      <c r="C29" s="143">
        <v>300000</v>
      </c>
      <c r="D29" s="143">
        <v>180798</v>
      </c>
      <c r="E29" s="143">
        <v>65000</v>
      </c>
      <c r="F29" s="155">
        <f>E29/D29</f>
        <v>0.35951725129702761</v>
      </c>
    </row>
    <row r="30" spans="1:6" ht="15.75" x14ac:dyDescent="0.25">
      <c r="A30" s="147" t="s">
        <v>794</v>
      </c>
      <c r="B30" s="142" t="s">
        <v>791</v>
      </c>
      <c r="C30" s="143">
        <v>150000</v>
      </c>
      <c r="D30" s="143">
        <v>170000</v>
      </c>
      <c r="E30" s="151">
        <v>170000</v>
      </c>
      <c r="F30" s="155">
        <f>E30/D30</f>
        <v>1</v>
      </c>
    </row>
    <row r="31" spans="1:6" ht="15.75" x14ac:dyDescent="0.25">
      <c r="A31" s="147" t="s">
        <v>795</v>
      </c>
      <c r="B31" s="142" t="s">
        <v>791</v>
      </c>
      <c r="C31" s="143">
        <v>600000</v>
      </c>
      <c r="D31" s="143">
        <v>158690</v>
      </c>
      <c r="E31" s="143">
        <v>158690</v>
      </c>
      <c r="F31" s="155">
        <f>E31/D31</f>
        <v>1</v>
      </c>
    </row>
    <row r="32" spans="1:6" ht="31.5" x14ac:dyDescent="0.25">
      <c r="A32" s="147" t="s">
        <v>796</v>
      </c>
      <c r="B32" s="142" t="s">
        <v>791</v>
      </c>
      <c r="C32" s="143"/>
      <c r="D32" s="143"/>
      <c r="E32" s="151"/>
      <c r="F32" s="155"/>
    </row>
    <row r="33" spans="1:6" ht="15.75" x14ac:dyDescent="0.25">
      <c r="A33" s="147" t="s">
        <v>797</v>
      </c>
      <c r="B33" s="142" t="s">
        <v>791</v>
      </c>
      <c r="C33" s="143"/>
      <c r="D33" s="143"/>
      <c r="E33" s="143"/>
      <c r="F33" s="155"/>
    </row>
    <row r="34" spans="1:6" ht="15.75" x14ac:dyDescent="0.25">
      <c r="A34" s="147" t="s">
        <v>798</v>
      </c>
      <c r="B34" s="142" t="s">
        <v>791</v>
      </c>
      <c r="C34" s="143"/>
      <c r="D34" s="143"/>
      <c r="E34" s="145"/>
      <c r="F34" s="155"/>
    </row>
    <row r="35" spans="1:6" ht="15.75" x14ac:dyDescent="0.25">
      <c r="A35" s="147" t="s">
        <v>799</v>
      </c>
      <c r="B35" s="142" t="s">
        <v>791</v>
      </c>
      <c r="C35" s="143">
        <v>0</v>
      </c>
      <c r="D35" s="143">
        <v>0</v>
      </c>
      <c r="E35" s="151"/>
      <c r="F35" s="155"/>
    </row>
    <row r="36" spans="1:6" ht="15.75" x14ac:dyDescent="0.25">
      <c r="A36" s="147" t="s">
        <v>800</v>
      </c>
      <c r="B36" s="142" t="s">
        <v>791</v>
      </c>
      <c r="C36" s="143"/>
      <c r="D36" s="143"/>
      <c r="E36" s="145"/>
      <c r="F36" s="155"/>
    </row>
    <row r="37" spans="1:6" ht="31.5" x14ac:dyDescent="0.25">
      <c r="A37" s="147" t="s">
        <v>801</v>
      </c>
      <c r="B37" s="142" t="s">
        <v>791</v>
      </c>
      <c r="C37" s="143"/>
      <c r="D37" s="144"/>
      <c r="E37" s="145"/>
      <c r="F37" s="155"/>
    </row>
    <row r="38" spans="1:6" ht="31.5" x14ac:dyDescent="0.25">
      <c r="A38" s="147" t="s">
        <v>802</v>
      </c>
      <c r="B38" s="142" t="s">
        <v>791</v>
      </c>
      <c r="C38" s="143"/>
      <c r="D38" s="143">
        <v>540512</v>
      </c>
      <c r="E38" s="140">
        <v>540512</v>
      </c>
      <c r="F38" s="155">
        <f>E38/D38</f>
        <v>1</v>
      </c>
    </row>
    <row r="39" spans="1:6" ht="15.75" x14ac:dyDescent="0.25">
      <c r="A39" s="153" t="s">
        <v>803</v>
      </c>
      <c r="B39" s="148" t="s">
        <v>791</v>
      </c>
      <c r="C39" s="149">
        <f>SUM(C27:C38)</f>
        <v>1050000</v>
      </c>
      <c r="D39" s="149">
        <f>SUM(D27:D38)</f>
        <v>1050000</v>
      </c>
      <c r="E39" s="149">
        <f>SUM(E27:E38)</f>
        <v>934202</v>
      </c>
      <c r="F39" s="155">
        <f>E39/D39</f>
        <v>0.88971619047619044</v>
      </c>
    </row>
    <row r="40" spans="1:6" ht="15.75" x14ac:dyDescent="0.25">
      <c r="A40" s="156" t="s">
        <v>804</v>
      </c>
      <c r="B40" s="157" t="s">
        <v>805</v>
      </c>
      <c r="C40" s="158">
        <f>C39+C26+C23+C16+C14+C7</f>
        <v>1740000</v>
      </c>
      <c r="D40" s="158">
        <f>D39+D26+D23+D16+D14+D7</f>
        <v>1848000</v>
      </c>
      <c r="E40" s="158">
        <f>E39+E26+E23+E16+E14+E7</f>
        <v>1485202</v>
      </c>
      <c r="F40" s="159">
        <f>E40/D40</f>
        <v>0.80368073593073597</v>
      </c>
    </row>
    <row r="41" spans="1:6" ht="15.75" x14ac:dyDescent="0.25">
      <c r="A41" s="136"/>
      <c r="B41" s="136"/>
      <c r="C41" s="136"/>
      <c r="D41" s="136"/>
      <c r="E41" s="136"/>
      <c r="F41" s="136"/>
    </row>
    <row r="42" spans="1:6" ht="15.75" x14ac:dyDescent="0.25">
      <c r="A42" s="136"/>
      <c r="B42" s="136"/>
      <c r="C42" s="136"/>
      <c r="D42" s="136"/>
      <c r="E42" s="136"/>
      <c r="F42" s="136"/>
    </row>
  </sheetData>
  <sheetProtection selectLockedCells="1" selectUnlockedCells="1"/>
  <mergeCells count="4">
    <mergeCell ref="E4:F4"/>
    <mergeCell ref="A1:F1"/>
    <mergeCell ref="A3:F3"/>
    <mergeCell ref="A2:F2"/>
  </mergeCells>
  <pageMargins left="0.78749999999999998" right="0.78749999999999998" top="1.0527777777777778" bottom="0.88611111111111107" header="0.78749999999999998" footer="0.51180555555555551"/>
  <pageSetup paperSize="9" scale="59" firstPageNumber="0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zoomScaleNormal="100" zoomScaleSheetLayoutView="100" workbookViewId="0">
      <selection activeCell="A2" sqref="A2:E2"/>
    </sheetView>
  </sheetViews>
  <sheetFormatPr defaultColWidth="11.5703125" defaultRowHeight="15" x14ac:dyDescent="0.25"/>
  <cols>
    <col min="1" max="1" width="43.28515625" style="20" customWidth="1"/>
    <col min="2" max="2" width="8.42578125" style="20" customWidth="1"/>
    <col min="3" max="3" width="13.42578125" style="20" bestFit="1" customWidth="1"/>
    <col min="4" max="4" width="12.28515625" style="20" bestFit="1" customWidth="1"/>
    <col min="5" max="5" width="12.140625" style="20" bestFit="1" customWidth="1"/>
    <col min="6" max="16384" width="11.5703125" style="20"/>
  </cols>
  <sheetData>
    <row r="1" spans="1:6" ht="33.6" customHeight="1" x14ac:dyDescent="0.25">
      <c r="A1" s="246" t="s">
        <v>901</v>
      </c>
      <c r="B1" s="246"/>
      <c r="C1" s="246"/>
      <c r="D1" s="246"/>
      <c r="E1" s="246"/>
      <c r="F1" s="246"/>
    </row>
    <row r="2" spans="1:6" ht="16.149999999999999" customHeight="1" x14ac:dyDescent="0.25">
      <c r="A2" s="245" t="s">
        <v>722</v>
      </c>
      <c r="B2" s="245"/>
      <c r="C2" s="245"/>
      <c r="D2" s="245"/>
      <c r="E2" s="245"/>
    </row>
    <row r="3" spans="1:6" ht="16.149999999999999" customHeight="1" x14ac:dyDescent="0.25">
      <c r="A3" s="245" t="s">
        <v>880</v>
      </c>
      <c r="B3" s="245"/>
      <c r="C3" s="245"/>
      <c r="D3" s="245"/>
      <c r="E3" s="245"/>
    </row>
    <row r="4" spans="1:6" ht="41.1" customHeight="1" x14ac:dyDescent="0.25">
      <c r="A4" s="136"/>
      <c r="B4" s="136"/>
      <c r="C4" s="136"/>
      <c r="D4" s="136"/>
      <c r="E4" s="136"/>
    </row>
    <row r="5" spans="1:6" ht="47.25" x14ac:dyDescent="0.25">
      <c r="A5" s="180" t="s">
        <v>850</v>
      </c>
      <c r="B5" s="131" t="s">
        <v>763</v>
      </c>
      <c r="C5" s="181" t="s">
        <v>571</v>
      </c>
      <c r="D5" s="181" t="s">
        <v>572</v>
      </c>
      <c r="E5" s="181" t="s">
        <v>573</v>
      </c>
      <c r="F5" s="181" t="s">
        <v>582</v>
      </c>
    </row>
    <row r="6" spans="1:6" ht="15.75" x14ac:dyDescent="0.25">
      <c r="A6" s="182"/>
      <c r="B6" s="183"/>
      <c r="C6" s="184"/>
      <c r="D6" s="185"/>
      <c r="E6" s="185"/>
      <c r="F6" s="185"/>
    </row>
    <row r="7" spans="1:6" ht="15.75" x14ac:dyDescent="0.25">
      <c r="A7" s="186" t="s">
        <v>851</v>
      </c>
      <c r="B7" s="187" t="s">
        <v>852</v>
      </c>
      <c r="C7" s="188">
        <v>0</v>
      </c>
      <c r="D7" s="188">
        <v>0</v>
      </c>
      <c r="E7" s="185"/>
      <c r="F7" s="185"/>
    </row>
    <row r="8" spans="1:6" ht="15.75" x14ac:dyDescent="0.25">
      <c r="A8" s="182"/>
      <c r="B8" s="183"/>
      <c r="C8" s="184"/>
      <c r="D8" s="188">
        <v>0</v>
      </c>
      <c r="E8" s="185"/>
      <c r="F8" s="185"/>
    </row>
    <row r="9" spans="1:6" ht="15.75" x14ac:dyDescent="0.25">
      <c r="A9" s="182"/>
      <c r="B9" s="183"/>
      <c r="C9" s="184"/>
      <c r="D9" s="188">
        <v>0</v>
      </c>
      <c r="E9" s="185"/>
      <c r="F9" s="185"/>
    </row>
    <row r="10" spans="1:6" ht="15.75" x14ac:dyDescent="0.25">
      <c r="A10" s="186" t="s">
        <v>853</v>
      </c>
      <c r="B10" s="187" t="s">
        <v>854</v>
      </c>
      <c r="C10" s="188">
        <v>3600000</v>
      </c>
      <c r="D10" s="188">
        <v>5600000</v>
      </c>
      <c r="E10" s="185">
        <v>5568945</v>
      </c>
      <c r="F10" s="194">
        <f>E10/D10</f>
        <v>0.99445446428571427</v>
      </c>
    </row>
    <row r="11" spans="1:6" ht="15.75" x14ac:dyDescent="0.25">
      <c r="A11" s="182"/>
      <c r="B11" s="183"/>
      <c r="C11" s="184"/>
      <c r="D11" s="188">
        <v>0</v>
      </c>
      <c r="E11" s="185"/>
      <c r="F11" s="194"/>
    </row>
    <row r="12" spans="1:6" ht="15.75" x14ac:dyDescent="0.25">
      <c r="A12" s="189"/>
      <c r="B12" s="183"/>
      <c r="C12" s="184"/>
      <c r="D12" s="188">
        <v>0</v>
      </c>
      <c r="E12" s="185"/>
      <c r="F12" s="194"/>
    </row>
    <row r="13" spans="1:6" ht="15.75" x14ac:dyDescent="0.25">
      <c r="A13" s="190" t="s">
        <v>855</v>
      </c>
      <c r="B13" s="187" t="s">
        <v>856</v>
      </c>
      <c r="C13" s="188">
        <v>400000</v>
      </c>
      <c r="D13" s="188">
        <v>600000</v>
      </c>
      <c r="E13" s="185">
        <v>577537</v>
      </c>
      <c r="F13" s="194">
        <f>E13/D13</f>
        <v>0.96256166666666665</v>
      </c>
    </row>
    <row r="14" spans="1:6" ht="15.75" x14ac:dyDescent="0.25">
      <c r="A14" s="189"/>
      <c r="B14" s="183"/>
      <c r="C14" s="184"/>
      <c r="D14" s="188">
        <v>0</v>
      </c>
      <c r="E14" s="185"/>
      <c r="F14" s="194"/>
    </row>
    <row r="15" spans="1:6" ht="15.75" x14ac:dyDescent="0.25">
      <c r="A15" s="182"/>
      <c r="B15" s="183"/>
      <c r="C15" s="184"/>
      <c r="D15" s="188">
        <v>0</v>
      </c>
      <c r="E15" s="185"/>
      <c r="F15" s="194"/>
    </row>
    <row r="16" spans="1:6" ht="15.75" x14ac:dyDescent="0.25">
      <c r="A16" s="186" t="s">
        <v>857</v>
      </c>
      <c r="B16" s="187" t="s">
        <v>858</v>
      </c>
      <c r="C16" s="188">
        <v>8000000</v>
      </c>
      <c r="D16" s="188">
        <v>7880000</v>
      </c>
      <c r="E16" s="185">
        <v>2824405</v>
      </c>
      <c r="F16" s="194">
        <f>E16/D16</f>
        <v>0.35842703045685281</v>
      </c>
    </row>
    <row r="17" spans="1:6" ht="15.75" x14ac:dyDescent="0.25">
      <c r="A17" s="182"/>
      <c r="B17" s="183"/>
      <c r="C17" s="184"/>
      <c r="D17" s="188">
        <v>0</v>
      </c>
      <c r="E17" s="185"/>
      <c r="F17" s="194"/>
    </row>
    <row r="18" spans="1:6" ht="15.75" x14ac:dyDescent="0.25">
      <c r="A18" s="182"/>
      <c r="B18" s="183"/>
      <c r="C18" s="184"/>
      <c r="D18" s="188">
        <v>0</v>
      </c>
      <c r="E18" s="185"/>
      <c r="F18" s="194"/>
    </row>
    <row r="19" spans="1:6" ht="15.75" x14ac:dyDescent="0.25">
      <c r="A19" s="186" t="s">
        <v>859</v>
      </c>
      <c r="B19" s="187" t="s">
        <v>860</v>
      </c>
      <c r="C19" s="188">
        <v>0</v>
      </c>
      <c r="D19" s="188">
        <v>120000</v>
      </c>
      <c r="E19" s="185"/>
      <c r="F19" s="194">
        <f>E19/D19</f>
        <v>0</v>
      </c>
    </row>
    <row r="20" spans="1:6" ht="15.75" x14ac:dyDescent="0.25">
      <c r="A20" s="182"/>
      <c r="B20" s="183"/>
      <c r="C20" s="184"/>
      <c r="D20" s="188">
        <v>0</v>
      </c>
      <c r="E20" s="185"/>
      <c r="F20" s="194"/>
    </row>
    <row r="21" spans="1:6" ht="15.75" x14ac:dyDescent="0.25">
      <c r="A21" s="182"/>
      <c r="B21" s="183"/>
      <c r="C21" s="184"/>
      <c r="D21" s="188">
        <v>0</v>
      </c>
      <c r="E21" s="185"/>
      <c r="F21" s="194"/>
    </row>
    <row r="22" spans="1:6" ht="31.5" x14ac:dyDescent="0.25">
      <c r="A22" s="190" t="s">
        <v>861</v>
      </c>
      <c r="B22" s="187" t="s">
        <v>862</v>
      </c>
      <c r="C22" s="188">
        <v>0</v>
      </c>
      <c r="D22" s="188">
        <v>0</v>
      </c>
      <c r="E22" s="185"/>
      <c r="F22" s="194"/>
    </row>
    <row r="23" spans="1:6" ht="31.5" x14ac:dyDescent="0.25">
      <c r="A23" s="190" t="s">
        <v>863</v>
      </c>
      <c r="B23" s="187" t="s">
        <v>864</v>
      </c>
      <c r="C23" s="188">
        <v>2800000</v>
      </c>
      <c r="D23" s="188">
        <v>2800000</v>
      </c>
      <c r="E23" s="185">
        <v>1409640</v>
      </c>
      <c r="F23" s="194">
        <f>E23/D23</f>
        <v>0.50344285714285719</v>
      </c>
    </row>
    <row r="24" spans="1:6" ht="15.75" x14ac:dyDescent="0.25">
      <c r="A24" s="191" t="s">
        <v>865</v>
      </c>
      <c r="B24" s="180" t="s">
        <v>866</v>
      </c>
      <c r="C24" s="192">
        <f>C23+C22+C19+C16+C13+C10+C7</f>
        <v>14800000</v>
      </c>
      <c r="D24" s="192">
        <f>D23+D22+D19+D16+D13+D10+D7</f>
        <v>17000000</v>
      </c>
      <c r="E24" s="192">
        <f>E23+E22+E19+E16+E13+E10+E7</f>
        <v>10380527</v>
      </c>
      <c r="F24" s="194">
        <f>E24/D24</f>
        <v>0.61061923529411766</v>
      </c>
    </row>
    <row r="25" spans="1:6" ht="15.75" x14ac:dyDescent="0.25">
      <c r="A25" s="191"/>
      <c r="B25" s="180"/>
      <c r="C25" s="184"/>
      <c r="D25" s="185"/>
      <c r="E25" s="185"/>
      <c r="F25" s="194"/>
    </row>
    <row r="26" spans="1:6" ht="15.75" x14ac:dyDescent="0.25">
      <c r="A26" s="182" t="s">
        <v>867</v>
      </c>
      <c r="B26" s="183"/>
      <c r="C26" s="184">
        <v>6000000</v>
      </c>
      <c r="D26" s="184">
        <v>14000000</v>
      </c>
      <c r="E26" s="185">
        <v>13163170</v>
      </c>
      <c r="F26" s="194">
        <f>E26/D26</f>
        <v>0.94022642857142857</v>
      </c>
    </row>
    <row r="27" spans="1:6" ht="15.75" x14ac:dyDescent="0.25">
      <c r="A27" s="182" t="s">
        <v>868</v>
      </c>
      <c r="B27" s="183"/>
      <c r="C27" s="184">
        <v>5000000</v>
      </c>
      <c r="D27" s="184">
        <v>0</v>
      </c>
      <c r="E27" s="185"/>
      <c r="F27" s="194"/>
    </row>
    <row r="28" spans="1:6" ht="15.75" x14ac:dyDescent="0.25">
      <c r="A28" s="182"/>
      <c r="B28" s="183"/>
      <c r="C28" s="184"/>
      <c r="D28" s="184">
        <f t="shared" ref="D28:D34" si="0">C28</f>
        <v>0</v>
      </c>
      <c r="E28" s="185"/>
      <c r="F28" s="194"/>
    </row>
    <row r="29" spans="1:6" ht="15.75" x14ac:dyDescent="0.25">
      <c r="A29" s="186" t="s">
        <v>869</v>
      </c>
      <c r="B29" s="187" t="s">
        <v>870</v>
      </c>
      <c r="C29" s="188">
        <f>SUM(C26:C28)</f>
        <v>11000000</v>
      </c>
      <c r="D29" s="188">
        <f>SUM(D26:D28)</f>
        <v>14000000</v>
      </c>
      <c r="E29" s="188">
        <f>SUM(E26:E28)</f>
        <v>13163170</v>
      </c>
      <c r="F29" s="194">
        <f>E29/D29</f>
        <v>0.94022642857142857</v>
      </c>
    </row>
    <row r="30" spans="1:6" ht="15.75" x14ac:dyDescent="0.25">
      <c r="A30" s="182"/>
      <c r="B30" s="183"/>
      <c r="C30" s="184"/>
      <c r="D30" s="184">
        <f t="shared" si="0"/>
        <v>0</v>
      </c>
      <c r="E30" s="185"/>
      <c r="F30" s="194"/>
    </row>
    <row r="31" spans="1:6" ht="15.75" x14ac:dyDescent="0.25">
      <c r="A31" s="182"/>
      <c r="B31" s="183"/>
      <c r="C31" s="184"/>
      <c r="D31" s="184">
        <f t="shared" si="0"/>
        <v>0</v>
      </c>
      <c r="E31" s="185"/>
      <c r="F31" s="194"/>
    </row>
    <row r="32" spans="1:6" ht="15.75" x14ac:dyDescent="0.25">
      <c r="A32" s="186" t="s">
        <v>871</v>
      </c>
      <c r="B32" s="187" t="s">
        <v>872</v>
      </c>
      <c r="C32" s="188"/>
      <c r="D32" s="184">
        <f t="shared" si="0"/>
        <v>0</v>
      </c>
      <c r="E32" s="185"/>
      <c r="F32" s="194"/>
    </row>
    <row r="33" spans="1:6" ht="15.75" x14ac:dyDescent="0.25">
      <c r="A33" s="182"/>
      <c r="B33" s="183"/>
      <c r="C33" s="184"/>
      <c r="D33" s="184">
        <f t="shared" si="0"/>
        <v>0</v>
      </c>
      <c r="E33" s="185"/>
      <c r="F33" s="194"/>
    </row>
    <row r="34" spans="1:6" ht="15.75" x14ac:dyDescent="0.25">
      <c r="A34" s="186" t="s">
        <v>873</v>
      </c>
      <c r="B34" s="187" t="s">
        <v>874</v>
      </c>
      <c r="C34" s="188">
        <v>3000000</v>
      </c>
      <c r="D34" s="184">
        <f t="shared" si="0"/>
        <v>3000000</v>
      </c>
      <c r="E34" s="185">
        <v>0</v>
      </c>
      <c r="F34" s="194">
        <f>E34/D34</f>
        <v>0</v>
      </c>
    </row>
    <row r="35" spans="1:6" ht="31.5" x14ac:dyDescent="0.25">
      <c r="A35" s="190" t="s">
        <v>875</v>
      </c>
      <c r="B35" s="187" t="s">
        <v>876</v>
      </c>
      <c r="C35" s="188">
        <v>2575211</v>
      </c>
      <c r="D35" s="184">
        <v>3780211</v>
      </c>
      <c r="E35" s="185">
        <v>3554056</v>
      </c>
      <c r="F35" s="194">
        <f>E35/D35</f>
        <v>0.94017397441571382</v>
      </c>
    </row>
    <row r="36" spans="1:6" ht="15.75" x14ac:dyDescent="0.25">
      <c r="A36" s="191" t="s">
        <v>877</v>
      </c>
      <c r="B36" s="180" t="s">
        <v>878</v>
      </c>
      <c r="C36" s="192">
        <f>C35+C29+C34</f>
        <v>16575211</v>
      </c>
      <c r="D36" s="192">
        <f>D35+D29+D34</f>
        <v>20780211</v>
      </c>
      <c r="E36" s="192">
        <f>E35+E29+E34</f>
        <v>16717226</v>
      </c>
      <c r="F36" s="194">
        <f>E36/D36</f>
        <v>0.80447816434587693</v>
      </c>
    </row>
    <row r="39" spans="1:6" x14ac:dyDescent="0.25">
      <c r="A39" s="179" t="s">
        <v>879</v>
      </c>
    </row>
  </sheetData>
  <sheetProtection selectLockedCells="1" selectUnlockedCells="1"/>
  <mergeCells count="3">
    <mergeCell ref="A2:E2"/>
    <mergeCell ref="A3:E3"/>
    <mergeCell ref="A1:F1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view="pageLayout" zoomScaleNormal="100" zoomScaleSheetLayoutView="100" workbookViewId="0">
      <selection activeCell="A2" sqref="A2:F2"/>
    </sheetView>
  </sheetViews>
  <sheetFormatPr defaultColWidth="11.5703125" defaultRowHeight="15" x14ac:dyDescent="0.25"/>
  <cols>
    <col min="1" max="1" width="74.42578125" style="20" customWidth="1"/>
    <col min="2" max="3" width="9.85546875" style="20" bestFit="1" customWidth="1"/>
    <col min="4" max="4" width="11.28515625" style="20" bestFit="1" customWidth="1"/>
    <col min="5" max="5" width="9.85546875" style="20" bestFit="1" customWidth="1"/>
    <col min="6" max="6" width="9.42578125" style="20" customWidth="1"/>
    <col min="7" max="16384" width="11.5703125" style="20"/>
  </cols>
  <sheetData>
    <row r="1" spans="1:6" ht="27.4" customHeight="1" x14ac:dyDescent="0.25">
      <c r="A1" s="213" t="s">
        <v>902</v>
      </c>
      <c r="B1" s="213"/>
      <c r="C1" s="213"/>
      <c r="D1" s="213"/>
      <c r="E1" s="213"/>
      <c r="F1" s="213"/>
    </row>
    <row r="2" spans="1:6" ht="44.85" customHeight="1" x14ac:dyDescent="0.25">
      <c r="A2" s="247" t="s">
        <v>722</v>
      </c>
      <c r="B2" s="247"/>
      <c r="C2" s="247"/>
      <c r="D2" s="247"/>
      <c r="E2" s="247"/>
      <c r="F2" s="247"/>
    </row>
    <row r="3" spans="1:6" ht="15" customHeight="1" x14ac:dyDescent="0.25">
      <c r="A3" s="248" t="s">
        <v>806</v>
      </c>
      <c r="B3" s="248"/>
      <c r="C3" s="248"/>
      <c r="D3" s="248"/>
      <c r="E3" s="248"/>
      <c r="F3" s="248"/>
    </row>
    <row r="4" spans="1:6" ht="41.1" customHeight="1" x14ac:dyDescent="0.35">
      <c r="A4" s="160"/>
      <c r="B4" s="161"/>
      <c r="C4" s="161"/>
      <c r="D4" s="96"/>
      <c r="E4" s="96"/>
      <c r="F4" s="96"/>
    </row>
    <row r="5" spans="1:6" x14ac:dyDescent="0.25">
      <c r="A5" s="96"/>
      <c r="B5" s="96"/>
      <c r="C5" s="96"/>
      <c r="D5" s="96"/>
      <c r="E5" s="96"/>
      <c r="F5" s="96"/>
    </row>
    <row r="6" spans="1:6" ht="26.25" x14ac:dyDescent="0.25">
      <c r="A6" s="162" t="s">
        <v>5</v>
      </c>
      <c r="B6" s="163" t="s">
        <v>763</v>
      </c>
      <c r="C6" s="164" t="s">
        <v>881</v>
      </c>
      <c r="D6" s="164" t="s">
        <v>882</v>
      </c>
      <c r="E6" s="164" t="s">
        <v>8</v>
      </c>
      <c r="F6" s="165" t="s">
        <v>582</v>
      </c>
    </row>
    <row r="7" spans="1:6" x14ac:dyDescent="0.25">
      <c r="A7" s="166" t="s">
        <v>807</v>
      </c>
      <c r="B7" s="167" t="s">
        <v>808</v>
      </c>
      <c r="C7" s="168"/>
      <c r="D7" s="169"/>
      <c r="E7" s="169"/>
      <c r="F7" s="169"/>
    </row>
    <row r="8" spans="1:6" x14ac:dyDescent="0.25">
      <c r="A8" s="166" t="s">
        <v>809</v>
      </c>
      <c r="B8" s="167" t="s">
        <v>808</v>
      </c>
      <c r="C8" s="168"/>
      <c r="D8" s="169"/>
      <c r="E8" s="169"/>
      <c r="F8" s="169"/>
    </row>
    <row r="9" spans="1:6" x14ac:dyDescent="0.25">
      <c r="A9" s="166" t="s">
        <v>810</v>
      </c>
      <c r="B9" s="167" t="s">
        <v>808</v>
      </c>
      <c r="C9" s="168"/>
      <c r="D9" s="169"/>
      <c r="E9" s="169"/>
      <c r="F9" s="169"/>
    </row>
    <row r="10" spans="1:6" x14ac:dyDescent="0.25">
      <c r="A10" s="166" t="s">
        <v>811</v>
      </c>
      <c r="B10" s="167" t="s">
        <v>808</v>
      </c>
      <c r="C10" s="168"/>
      <c r="D10" s="169"/>
      <c r="E10" s="169"/>
      <c r="F10" s="169"/>
    </row>
    <row r="11" spans="1:6" x14ac:dyDescent="0.25">
      <c r="A11" s="166" t="s">
        <v>812</v>
      </c>
      <c r="B11" s="167" t="s">
        <v>808</v>
      </c>
      <c r="C11" s="168"/>
      <c r="D11" s="169"/>
      <c r="E11" s="169"/>
      <c r="F11" s="169"/>
    </row>
    <row r="12" spans="1:6" x14ac:dyDescent="0.25">
      <c r="A12" s="166" t="s">
        <v>813</v>
      </c>
      <c r="B12" s="167" t="s">
        <v>808</v>
      </c>
      <c r="C12" s="168"/>
      <c r="D12" s="169"/>
      <c r="E12" s="169"/>
      <c r="F12" s="169"/>
    </row>
    <row r="13" spans="1:6" x14ac:dyDescent="0.25">
      <c r="A13" s="166" t="s">
        <v>814</v>
      </c>
      <c r="B13" s="167" t="s">
        <v>808</v>
      </c>
      <c r="C13" s="168"/>
      <c r="D13" s="169"/>
      <c r="E13" s="169"/>
      <c r="F13" s="169"/>
    </row>
    <row r="14" spans="1:6" x14ac:dyDescent="0.25">
      <c r="A14" s="166" t="s">
        <v>815</v>
      </c>
      <c r="B14" s="167" t="s">
        <v>808</v>
      </c>
      <c r="C14" s="168"/>
      <c r="D14" s="169"/>
      <c r="E14" s="169"/>
      <c r="F14" s="169"/>
    </row>
    <row r="15" spans="1:6" x14ac:dyDescent="0.25">
      <c r="A15" s="166" t="s">
        <v>816</v>
      </c>
      <c r="B15" s="167" t="s">
        <v>808</v>
      </c>
      <c r="C15" s="168"/>
      <c r="D15" s="169"/>
      <c r="E15" s="169"/>
      <c r="F15" s="169"/>
    </row>
    <row r="16" spans="1:6" x14ac:dyDescent="0.25">
      <c r="A16" s="166" t="s">
        <v>817</v>
      </c>
      <c r="B16" s="167" t="s">
        <v>808</v>
      </c>
      <c r="C16" s="168"/>
      <c r="D16" s="169"/>
      <c r="E16" s="169"/>
      <c r="F16" s="169"/>
    </row>
    <row r="17" spans="1:6" x14ac:dyDescent="0.25">
      <c r="A17" s="170" t="s">
        <v>818</v>
      </c>
      <c r="B17" s="171" t="s">
        <v>808</v>
      </c>
      <c r="C17" s="172">
        <f>SUM(C7:C16)</f>
        <v>0</v>
      </c>
      <c r="D17" s="172">
        <f>SUM(D7:D16)</f>
        <v>0</v>
      </c>
      <c r="E17" s="169"/>
      <c r="F17" s="169"/>
    </row>
    <row r="18" spans="1:6" x14ac:dyDescent="0.25">
      <c r="A18" s="166" t="s">
        <v>807</v>
      </c>
      <c r="B18" s="167" t="s">
        <v>819</v>
      </c>
      <c r="C18" s="168"/>
      <c r="D18" s="169"/>
      <c r="E18" s="169"/>
      <c r="F18" s="169"/>
    </row>
    <row r="19" spans="1:6" x14ac:dyDescent="0.25">
      <c r="A19" s="166" t="s">
        <v>809</v>
      </c>
      <c r="B19" s="167" t="s">
        <v>819</v>
      </c>
      <c r="C19" s="168"/>
      <c r="D19" s="169"/>
      <c r="E19" s="169"/>
      <c r="F19" s="169"/>
    </row>
    <row r="20" spans="1:6" x14ac:dyDescent="0.25">
      <c r="A20" s="166" t="s">
        <v>810</v>
      </c>
      <c r="B20" s="167" t="s">
        <v>819</v>
      </c>
      <c r="C20" s="168"/>
      <c r="D20" s="169"/>
      <c r="E20" s="169"/>
      <c r="F20" s="169"/>
    </row>
    <row r="21" spans="1:6" x14ac:dyDescent="0.25">
      <c r="A21" s="166" t="s">
        <v>811</v>
      </c>
      <c r="B21" s="167" t="s">
        <v>819</v>
      </c>
      <c r="C21" s="168"/>
      <c r="D21" s="169"/>
      <c r="E21" s="169"/>
      <c r="F21" s="169"/>
    </row>
    <row r="22" spans="1:6" x14ac:dyDescent="0.25">
      <c r="A22" s="166" t="s">
        <v>812</v>
      </c>
      <c r="B22" s="167" t="s">
        <v>819</v>
      </c>
      <c r="C22" s="168"/>
      <c r="D22" s="169"/>
      <c r="E22" s="169"/>
      <c r="F22" s="169"/>
    </row>
    <row r="23" spans="1:6" x14ac:dyDescent="0.25">
      <c r="A23" s="166" t="s">
        <v>813</v>
      </c>
      <c r="B23" s="167" t="s">
        <v>819</v>
      </c>
      <c r="C23" s="168"/>
      <c r="D23" s="169"/>
      <c r="E23" s="169"/>
      <c r="F23" s="169"/>
    </row>
    <row r="24" spans="1:6" x14ac:dyDescent="0.25">
      <c r="A24" s="166" t="s">
        <v>814</v>
      </c>
      <c r="B24" s="167" t="s">
        <v>819</v>
      </c>
      <c r="C24" s="168"/>
      <c r="D24" s="169"/>
      <c r="E24" s="169"/>
      <c r="F24" s="169"/>
    </row>
    <row r="25" spans="1:6" x14ac:dyDescent="0.25">
      <c r="A25" s="166" t="s">
        <v>815</v>
      </c>
      <c r="B25" s="167" t="s">
        <v>819</v>
      </c>
      <c r="C25" s="168"/>
      <c r="D25" s="169"/>
      <c r="E25" s="169"/>
      <c r="F25" s="169"/>
    </row>
    <row r="26" spans="1:6" x14ac:dyDescent="0.25">
      <c r="A26" s="166" t="s">
        <v>816</v>
      </c>
      <c r="B26" s="167" t="s">
        <v>819</v>
      </c>
      <c r="C26" s="168"/>
      <c r="D26" s="169"/>
      <c r="E26" s="169"/>
      <c r="F26" s="169"/>
    </row>
    <row r="27" spans="1:6" x14ac:dyDescent="0.25">
      <c r="A27" s="166" t="s">
        <v>817</v>
      </c>
      <c r="B27" s="167" t="s">
        <v>819</v>
      </c>
      <c r="C27" s="168"/>
      <c r="D27" s="169"/>
      <c r="E27" s="169"/>
      <c r="F27" s="169"/>
    </row>
    <row r="28" spans="1:6" ht="25.5" x14ac:dyDescent="0.25">
      <c r="A28" s="170" t="s">
        <v>820</v>
      </c>
      <c r="B28" s="171" t="s">
        <v>819</v>
      </c>
      <c r="C28" s="172">
        <f>SUM(C18:C27)</f>
        <v>0</v>
      </c>
      <c r="D28" s="172">
        <f>SUM(D18:D27)</f>
        <v>0</v>
      </c>
      <c r="E28" s="169"/>
      <c r="F28" s="169"/>
    </row>
    <row r="29" spans="1:6" x14ac:dyDescent="0.25">
      <c r="A29" s="166" t="s">
        <v>807</v>
      </c>
      <c r="B29" s="167" t="s">
        <v>821</v>
      </c>
      <c r="C29" s="168"/>
      <c r="D29" s="169"/>
      <c r="E29" s="169"/>
      <c r="F29" s="169"/>
    </row>
    <row r="30" spans="1:6" x14ac:dyDescent="0.25">
      <c r="A30" s="166" t="s">
        <v>809</v>
      </c>
      <c r="B30" s="167" t="s">
        <v>821</v>
      </c>
      <c r="C30" s="168"/>
      <c r="D30" s="169"/>
      <c r="E30" s="169"/>
      <c r="F30" s="169"/>
    </row>
    <row r="31" spans="1:6" x14ac:dyDescent="0.25">
      <c r="A31" s="166" t="s">
        <v>810</v>
      </c>
      <c r="B31" s="167" t="s">
        <v>821</v>
      </c>
      <c r="C31" s="168"/>
      <c r="D31" s="169"/>
      <c r="E31" s="169"/>
      <c r="F31" s="169"/>
    </row>
    <row r="32" spans="1:6" x14ac:dyDescent="0.25">
      <c r="A32" s="166" t="s">
        <v>811</v>
      </c>
      <c r="B32" s="167" t="s">
        <v>821</v>
      </c>
      <c r="C32" s="168"/>
      <c r="D32" s="169"/>
      <c r="E32" s="169"/>
      <c r="F32" s="169"/>
    </row>
    <row r="33" spans="1:6" x14ac:dyDescent="0.25">
      <c r="A33" s="166" t="s">
        <v>812</v>
      </c>
      <c r="B33" s="167" t="s">
        <v>821</v>
      </c>
      <c r="C33" s="168"/>
      <c r="D33" s="169"/>
      <c r="E33" s="169"/>
      <c r="F33" s="169"/>
    </row>
    <row r="34" spans="1:6" x14ac:dyDescent="0.25">
      <c r="A34" s="166" t="s">
        <v>813</v>
      </c>
      <c r="B34" s="167" t="s">
        <v>821</v>
      </c>
      <c r="C34" s="168"/>
      <c r="D34" s="169"/>
      <c r="E34" s="169"/>
      <c r="F34" s="169"/>
    </row>
    <row r="35" spans="1:6" x14ac:dyDescent="0.25">
      <c r="A35" s="166" t="s">
        <v>814</v>
      </c>
      <c r="B35" s="167" t="s">
        <v>821</v>
      </c>
      <c r="C35" s="193">
        <v>19896490</v>
      </c>
      <c r="D35" s="193">
        <v>19896490</v>
      </c>
      <c r="E35" s="173">
        <v>19480814</v>
      </c>
      <c r="F35" s="174">
        <f>E35/D35</f>
        <v>0.97910807383613896</v>
      </c>
    </row>
    <row r="36" spans="1:6" x14ac:dyDescent="0.25">
      <c r="A36" s="166" t="s">
        <v>815</v>
      </c>
      <c r="B36" s="167" t="s">
        <v>821</v>
      </c>
      <c r="C36" s="193">
        <v>1533056</v>
      </c>
      <c r="D36" s="193">
        <v>1056042</v>
      </c>
      <c r="E36" s="173">
        <v>1056042</v>
      </c>
      <c r="F36" s="174">
        <f>E36/D36</f>
        <v>1</v>
      </c>
    </row>
    <row r="37" spans="1:6" x14ac:dyDescent="0.25">
      <c r="A37" s="166" t="s">
        <v>816</v>
      </c>
      <c r="B37" s="167" t="s">
        <v>821</v>
      </c>
      <c r="C37" s="193">
        <v>15000000</v>
      </c>
      <c r="D37" s="193">
        <v>8629610</v>
      </c>
      <c r="E37" s="173">
        <v>5500000</v>
      </c>
      <c r="F37" s="174">
        <f>E37/D37</f>
        <v>0.63734050553848898</v>
      </c>
    </row>
    <row r="38" spans="1:6" x14ac:dyDescent="0.25">
      <c r="A38" s="166" t="s">
        <v>817</v>
      </c>
      <c r="B38" s="167" t="s">
        <v>821</v>
      </c>
      <c r="C38" s="168"/>
      <c r="D38" s="169"/>
      <c r="E38" s="169"/>
      <c r="F38" s="174"/>
    </row>
    <row r="39" spans="1:6" x14ac:dyDescent="0.25">
      <c r="A39" s="170" t="s">
        <v>822</v>
      </c>
      <c r="B39" s="171" t="s">
        <v>821</v>
      </c>
      <c r="C39" s="175">
        <f>SUM(C29:C38)</f>
        <v>36429546</v>
      </c>
      <c r="D39" s="175">
        <f>SUM(D29:D38)</f>
        <v>29582142</v>
      </c>
      <c r="E39" s="175">
        <f>SUM(E29:E38)</f>
        <v>26036856</v>
      </c>
      <c r="F39" s="174">
        <f>E39/D39</f>
        <v>0.88015452025076479</v>
      </c>
    </row>
    <row r="40" spans="1:6" x14ac:dyDescent="0.25">
      <c r="A40" s="166" t="s">
        <v>823</v>
      </c>
      <c r="B40" s="176" t="s">
        <v>824</v>
      </c>
      <c r="C40" s="168"/>
      <c r="D40" s="169"/>
      <c r="E40" s="169"/>
      <c r="F40" s="174"/>
    </row>
    <row r="41" spans="1:6" x14ac:dyDescent="0.25">
      <c r="A41" s="166" t="s">
        <v>825</v>
      </c>
      <c r="B41" s="176" t="s">
        <v>824</v>
      </c>
      <c r="C41" s="168"/>
      <c r="D41" s="169"/>
      <c r="E41" s="169"/>
      <c r="F41" s="174"/>
    </row>
    <row r="42" spans="1:6" x14ac:dyDescent="0.25">
      <c r="A42" s="166" t="s">
        <v>826</v>
      </c>
      <c r="B42" s="176" t="s">
        <v>824</v>
      </c>
      <c r="C42" s="168"/>
      <c r="D42" s="173">
        <v>285000</v>
      </c>
      <c r="E42" s="173">
        <v>285000</v>
      </c>
      <c r="F42" s="174">
        <f>E42/D42</f>
        <v>1</v>
      </c>
    </row>
    <row r="43" spans="1:6" x14ac:dyDescent="0.25">
      <c r="A43" s="176" t="s">
        <v>827</v>
      </c>
      <c r="B43" s="176" t="s">
        <v>824</v>
      </c>
      <c r="C43" s="168"/>
      <c r="D43" s="173"/>
      <c r="E43" s="169"/>
      <c r="F43" s="174"/>
    </row>
    <row r="44" spans="1:6" x14ac:dyDescent="0.25">
      <c r="A44" s="176" t="s">
        <v>828</v>
      </c>
      <c r="B44" s="176" t="s">
        <v>824</v>
      </c>
      <c r="C44" s="168"/>
      <c r="D44" s="173"/>
      <c r="E44" s="169"/>
      <c r="F44" s="174"/>
    </row>
    <row r="45" spans="1:6" x14ac:dyDescent="0.25">
      <c r="A45" s="176" t="s">
        <v>829</v>
      </c>
      <c r="B45" s="176" t="s">
        <v>824</v>
      </c>
      <c r="C45" s="168"/>
      <c r="D45" s="169"/>
      <c r="E45" s="169"/>
      <c r="F45" s="174"/>
    </row>
    <row r="46" spans="1:6" x14ac:dyDescent="0.25">
      <c r="A46" s="166" t="s">
        <v>830</v>
      </c>
      <c r="B46" s="176" t="s">
        <v>824</v>
      </c>
      <c r="C46" s="168"/>
      <c r="D46" s="169"/>
      <c r="E46" s="169"/>
      <c r="F46" s="174"/>
    </row>
    <row r="47" spans="1:6" x14ac:dyDescent="0.25">
      <c r="A47" s="166" t="s">
        <v>831</v>
      </c>
      <c r="B47" s="176" t="s">
        <v>824</v>
      </c>
      <c r="C47" s="168"/>
      <c r="D47" s="169"/>
      <c r="E47" s="169"/>
      <c r="F47" s="174"/>
    </row>
    <row r="48" spans="1:6" x14ac:dyDescent="0.25">
      <c r="A48" s="166" t="s">
        <v>832</v>
      </c>
      <c r="B48" s="176" t="s">
        <v>824</v>
      </c>
      <c r="C48" s="168"/>
      <c r="D48" s="169"/>
      <c r="E48" s="169"/>
      <c r="F48" s="174"/>
    </row>
    <row r="49" spans="1:6" x14ac:dyDescent="0.25">
      <c r="A49" s="166" t="s">
        <v>833</v>
      </c>
      <c r="B49" s="176" t="s">
        <v>824</v>
      </c>
      <c r="C49" s="168"/>
      <c r="D49" s="169"/>
      <c r="E49" s="169"/>
      <c r="F49" s="174"/>
    </row>
    <row r="50" spans="1:6" x14ac:dyDescent="0.25">
      <c r="A50" s="170" t="s">
        <v>834</v>
      </c>
      <c r="B50" s="171" t="s">
        <v>824</v>
      </c>
      <c r="C50" s="172">
        <f>SUM(C40:C49)</f>
        <v>0</v>
      </c>
      <c r="D50" s="175">
        <f>SUM(D40:D49)</f>
        <v>285000</v>
      </c>
      <c r="E50" s="172">
        <f>SUM(E40:E49)</f>
        <v>285000</v>
      </c>
      <c r="F50" s="174">
        <f>E50/D50</f>
        <v>1</v>
      </c>
    </row>
    <row r="51" spans="1:6" x14ac:dyDescent="0.25">
      <c r="A51" s="166" t="s">
        <v>823</v>
      </c>
      <c r="B51" s="176" t="s">
        <v>835</v>
      </c>
      <c r="C51" s="168">
        <v>0</v>
      </c>
      <c r="D51" s="169">
        <v>0</v>
      </c>
      <c r="E51" s="169"/>
      <c r="F51" s="174"/>
    </row>
    <row r="52" spans="1:6" x14ac:dyDescent="0.25">
      <c r="A52" s="166" t="s">
        <v>825</v>
      </c>
      <c r="B52" s="176" t="s">
        <v>835</v>
      </c>
      <c r="C52" s="173">
        <v>3000000</v>
      </c>
      <c r="D52" s="173">
        <v>2000000</v>
      </c>
      <c r="E52" s="173">
        <v>1120000</v>
      </c>
      <c r="F52" s="174">
        <f>E52/D52</f>
        <v>0.56000000000000005</v>
      </c>
    </row>
    <row r="53" spans="1:6" x14ac:dyDescent="0.25">
      <c r="A53" s="166" t="s">
        <v>826</v>
      </c>
      <c r="B53" s="176" t="s">
        <v>835</v>
      </c>
      <c r="C53" s="168"/>
      <c r="D53" s="169"/>
      <c r="E53" s="169"/>
      <c r="F53" s="174"/>
    </row>
    <row r="54" spans="1:6" x14ac:dyDescent="0.25">
      <c r="A54" s="176" t="s">
        <v>827</v>
      </c>
      <c r="B54" s="176" t="s">
        <v>835</v>
      </c>
      <c r="C54" s="168"/>
      <c r="D54" s="169"/>
      <c r="E54" s="169"/>
      <c r="F54" s="174"/>
    </row>
    <row r="55" spans="1:6" x14ac:dyDescent="0.25">
      <c r="A55" s="176" t="s">
        <v>828</v>
      </c>
      <c r="B55" s="176" t="s">
        <v>835</v>
      </c>
      <c r="C55" s="168"/>
      <c r="D55" s="169"/>
      <c r="E55" s="169"/>
      <c r="F55" s="174"/>
    </row>
    <row r="56" spans="1:6" x14ac:dyDescent="0.25">
      <c r="A56" s="176" t="s">
        <v>829</v>
      </c>
      <c r="B56" s="176" t="s">
        <v>835</v>
      </c>
      <c r="C56" s="168"/>
      <c r="D56" s="177">
        <v>1563900</v>
      </c>
      <c r="E56" s="173">
        <v>1563900</v>
      </c>
      <c r="F56" s="174">
        <f>E56/D56</f>
        <v>1</v>
      </c>
    </row>
    <row r="57" spans="1:6" x14ac:dyDescent="0.25">
      <c r="A57" s="166" t="s">
        <v>830</v>
      </c>
      <c r="B57" s="176" t="s">
        <v>835</v>
      </c>
      <c r="C57" s="168">
        <v>0</v>
      </c>
      <c r="D57" s="169">
        <v>0</v>
      </c>
      <c r="E57" s="169"/>
      <c r="F57" s="174"/>
    </row>
    <row r="58" spans="1:6" x14ac:dyDescent="0.25">
      <c r="A58" s="166" t="s">
        <v>836</v>
      </c>
      <c r="B58" s="176" t="s">
        <v>835</v>
      </c>
      <c r="C58" s="168"/>
      <c r="D58" s="169"/>
      <c r="E58" s="169"/>
      <c r="F58" s="174"/>
    </row>
    <row r="59" spans="1:6" x14ac:dyDescent="0.25">
      <c r="A59" s="166" t="s">
        <v>832</v>
      </c>
      <c r="B59" s="176" t="s">
        <v>835</v>
      </c>
      <c r="C59" s="168"/>
      <c r="D59" s="169"/>
      <c r="E59" s="169"/>
      <c r="F59" s="174"/>
    </row>
    <row r="60" spans="1:6" x14ac:dyDescent="0.25">
      <c r="A60" s="166" t="s">
        <v>833</v>
      </c>
      <c r="B60" s="176" t="s">
        <v>835</v>
      </c>
      <c r="C60" s="168"/>
      <c r="D60" s="169"/>
      <c r="E60" s="169"/>
      <c r="F60" s="174"/>
    </row>
    <row r="61" spans="1:6" x14ac:dyDescent="0.25">
      <c r="A61" s="178" t="s">
        <v>837</v>
      </c>
      <c r="B61" s="171" t="s">
        <v>835</v>
      </c>
      <c r="C61" s="175">
        <f>SUM(C51:C60)</f>
        <v>3000000</v>
      </c>
      <c r="D61" s="175">
        <f>SUM(D51:D60)</f>
        <v>3563900</v>
      </c>
      <c r="E61" s="175">
        <f>SUM(E51:E60)</f>
        <v>2683900</v>
      </c>
      <c r="F61" s="174">
        <f>E61/D61</f>
        <v>0.75307949156822585</v>
      </c>
    </row>
    <row r="62" spans="1:6" x14ac:dyDescent="0.25">
      <c r="A62" s="166" t="s">
        <v>807</v>
      </c>
      <c r="B62" s="167" t="s">
        <v>838</v>
      </c>
      <c r="C62" s="168"/>
      <c r="D62" s="169"/>
      <c r="E62" s="169"/>
      <c r="F62" s="174"/>
    </row>
    <row r="63" spans="1:6" x14ac:dyDescent="0.25">
      <c r="A63" s="166" t="s">
        <v>809</v>
      </c>
      <c r="B63" s="167" t="s">
        <v>838</v>
      </c>
      <c r="C63" s="168"/>
      <c r="D63" s="169"/>
      <c r="E63" s="169"/>
      <c r="F63" s="174"/>
    </row>
    <row r="64" spans="1:6" x14ac:dyDescent="0.25">
      <c r="A64" s="166" t="s">
        <v>810</v>
      </c>
      <c r="B64" s="167" t="s">
        <v>838</v>
      </c>
      <c r="C64" s="168"/>
      <c r="D64" s="169"/>
      <c r="E64" s="169"/>
      <c r="F64" s="174"/>
    </row>
    <row r="65" spans="1:6" x14ac:dyDescent="0.25">
      <c r="A65" s="166" t="s">
        <v>811</v>
      </c>
      <c r="B65" s="167" t="s">
        <v>838</v>
      </c>
      <c r="C65" s="168"/>
      <c r="D65" s="169"/>
      <c r="E65" s="169"/>
      <c r="F65" s="174"/>
    </row>
    <row r="66" spans="1:6" x14ac:dyDescent="0.25">
      <c r="A66" s="166" t="s">
        <v>812</v>
      </c>
      <c r="B66" s="167" t="s">
        <v>838</v>
      </c>
      <c r="C66" s="168"/>
      <c r="D66" s="169"/>
      <c r="E66" s="169"/>
      <c r="F66" s="174"/>
    </row>
    <row r="67" spans="1:6" x14ac:dyDescent="0.25">
      <c r="A67" s="166" t="s">
        <v>813</v>
      </c>
      <c r="B67" s="167" t="s">
        <v>838</v>
      </c>
      <c r="C67" s="168"/>
      <c r="D67" s="169"/>
      <c r="E67" s="169"/>
      <c r="F67" s="174"/>
    </row>
    <row r="68" spans="1:6" x14ac:dyDescent="0.25">
      <c r="A68" s="166" t="s">
        <v>814</v>
      </c>
      <c r="B68" s="167" t="s">
        <v>838</v>
      </c>
      <c r="C68" s="168"/>
      <c r="D68" s="169"/>
      <c r="E68" s="169"/>
      <c r="F68" s="174"/>
    </row>
    <row r="69" spans="1:6" x14ac:dyDescent="0.25">
      <c r="A69" s="166" t="s">
        <v>815</v>
      </c>
      <c r="B69" s="167" t="s">
        <v>838</v>
      </c>
      <c r="C69" s="168"/>
      <c r="D69" s="169"/>
      <c r="E69" s="169"/>
      <c r="F69" s="174"/>
    </row>
    <row r="70" spans="1:6" x14ac:dyDescent="0.25">
      <c r="A70" s="166" t="s">
        <v>816</v>
      </c>
      <c r="B70" s="167" t="s">
        <v>838</v>
      </c>
      <c r="C70" s="168"/>
      <c r="D70" s="169"/>
      <c r="E70" s="169"/>
      <c r="F70" s="174"/>
    </row>
    <row r="71" spans="1:6" x14ac:dyDescent="0.25">
      <c r="A71" s="166" t="s">
        <v>817</v>
      </c>
      <c r="B71" s="167" t="s">
        <v>838</v>
      </c>
      <c r="C71" s="168"/>
      <c r="D71" s="169"/>
      <c r="E71" s="169"/>
      <c r="F71" s="174"/>
    </row>
    <row r="72" spans="1:6" ht="25.5" x14ac:dyDescent="0.25">
      <c r="A72" s="170" t="s">
        <v>839</v>
      </c>
      <c r="B72" s="171" t="s">
        <v>838</v>
      </c>
      <c r="C72" s="172">
        <f>SUM(C62:C71)</f>
        <v>0</v>
      </c>
      <c r="D72" s="172">
        <f>SUM(D62:D71)</f>
        <v>0</v>
      </c>
      <c r="E72" s="172">
        <f>SUM(E62:E71)</f>
        <v>0</v>
      </c>
      <c r="F72" s="174">
        <v>0</v>
      </c>
    </row>
    <row r="73" spans="1:6" x14ac:dyDescent="0.25">
      <c r="A73" s="166" t="s">
        <v>807</v>
      </c>
      <c r="B73" s="167" t="s">
        <v>840</v>
      </c>
      <c r="C73" s="168"/>
      <c r="D73" s="169"/>
      <c r="E73" s="169"/>
      <c r="F73" s="174"/>
    </row>
    <row r="74" spans="1:6" x14ac:dyDescent="0.25">
      <c r="A74" s="166" t="s">
        <v>809</v>
      </c>
      <c r="B74" s="167" t="s">
        <v>840</v>
      </c>
      <c r="C74" s="168"/>
      <c r="D74" s="169"/>
      <c r="E74" s="169"/>
      <c r="F74" s="174"/>
    </row>
    <row r="75" spans="1:6" x14ac:dyDescent="0.25">
      <c r="A75" s="166" t="s">
        <v>810</v>
      </c>
      <c r="B75" s="167" t="s">
        <v>840</v>
      </c>
      <c r="C75" s="168"/>
      <c r="D75" s="169"/>
      <c r="E75" s="169"/>
      <c r="F75" s="174"/>
    </row>
    <row r="76" spans="1:6" x14ac:dyDescent="0.25">
      <c r="A76" s="166" t="s">
        <v>811</v>
      </c>
      <c r="B76" s="167" t="s">
        <v>840</v>
      </c>
      <c r="C76" s="168"/>
      <c r="D76" s="169"/>
      <c r="E76" s="169"/>
      <c r="F76" s="174"/>
    </row>
    <row r="77" spans="1:6" x14ac:dyDescent="0.25">
      <c r="A77" s="166" t="s">
        <v>812</v>
      </c>
      <c r="B77" s="167" t="s">
        <v>840</v>
      </c>
      <c r="C77" s="168"/>
      <c r="D77" s="169"/>
      <c r="E77" s="169"/>
      <c r="F77" s="174"/>
    </row>
    <row r="78" spans="1:6" x14ac:dyDescent="0.25">
      <c r="A78" s="166" t="s">
        <v>813</v>
      </c>
      <c r="B78" s="167" t="s">
        <v>840</v>
      </c>
      <c r="C78" s="168"/>
      <c r="D78" s="169"/>
      <c r="E78" s="169"/>
      <c r="F78" s="174"/>
    </row>
    <row r="79" spans="1:6" x14ac:dyDescent="0.25">
      <c r="A79" s="166" t="s">
        <v>814</v>
      </c>
      <c r="B79" s="167" t="s">
        <v>840</v>
      </c>
      <c r="C79" s="168"/>
      <c r="D79" s="169"/>
      <c r="E79" s="169"/>
      <c r="F79" s="174"/>
    </row>
    <row r="80" spans="1:6" x14ac:dyDescent="0.25">
      <c r="A80" s="166" t="s">
        <v>815</v>
      </c>
      <c r="B80" s="167" t="s">
        <v>840</v>
      </c>
      <c r="C80" s="168"/>
      <c r="D80" s="169"/>
      <c r="E80" s="169"/>
      <c r="F80" s="174"/>
    </row>
    <row r="81" spans="1:6" x14ac:dyDescent="0.25">
      <c r="A81" s="166" t="s">
        <v>816</v>
      </c>
      <c r="B81" s="167" t="s">
        <v>840</v>
      </c>
      <c r="C81" s="168"/>
      <c r="D81" s="169"/>
      <c r="E81" s="169"/>
      <c r="F81" s="174"/>
    </row>
    <row r="82" spans="1:6" x14ac:dyDescent="0.25">
      <c r="A82" s="166" t="s">
        <v>817</v>
      </c>
      <c r="B82" s="167" t="s">
        <v>840</v>
      </c>
      <c r="C82" s="168"/>
      <c r="D82" s="169"/>
      <c r="E82" s="169"/>
      <c r="F82" s="174"/>
    </row>
    <row r="83" spans="1:6" ht="25.5" x14ac:dyDescent="0.25">
      <c r="A83" s="170" t="s">
        <v>841</v>
      </c>
      <c r="B83" s="171" t="s">
        <v>840</v>
      </c>
      <c r="C83" s="172">
        <f>SUM(C73:C82)</f>
        <v>0</v>
      </c>
      <c r="D83" s="172">
        <f>SUM(D73:D82)</f>
        <v>0</v>
      </c>
      <c r="E83" s="172">
        <f>SUM(E73:E82)</f>
        <v>0</v>
      </c>
      <c r="F83" s="174">
        <v>0</v>
      </c>
    </row>
    <row r="84" spans="1:6" x14ac:dyDescent="0.25">
      <c r="A84" s="166" t="s">
        <v>807</v>
      </c>
      <c r="B84" s="167" t="s">
        <v>842</v>
      </c>
      <c r="C84" s="168"/>
      <c r="D84" s="169"/>
      <c r="E84" s="169"/>
      <c r="F84" s="174"/>
    </row>
    <row r="85" spans="1:6" x14ac:dyDescent="0.25">
      <c r="A85" s="166" t="s">
        <v>809</v>
      </c>
      <c r="B85" s="167" t="s">
        <v>842</v>
      </c>
      <c r="C85" s="168"/>
      <c r="D85" s="169"/>
      <c r="E85" s="169"/>
      <c r="F85" s="174"/>
    </row>
    <row r="86" spans="1:6" x14ac:dyDescent="0.25">
      <c r="A86" s="166" t="s">
        <v>810</v>
      </c>
      <c r="B86" s="167" t="s">
        <v>842</v>
      </c>
      <c r="C86" s="168"/>
      <c r="D86" s="169"/>
      <c r="E86" s="169"/>
      <c r="F86" s="174"/>
    </row>
    <row r="87" spans="1:6" x14ac:dyDescent="0.25">
      <c r="A87" s="166" t="s">
        <v>811</v>
      </c>
      <c r="B87" s="167" t="s">
        <v>842</v>
      </c>
      <c r="C87" s="168"/>
      <c r="D87" s="169"/>
      <c r="E87" s="169"/>
      <c r="F87" s="174"/>
    </row>
    <row r="88" spans="1:6" x14ac:dyDescent="0.25">
      <c r="A88" s="166" t="s">
        <v>812</v>
      </c>
      <c r="B88" s="167" t="s">
        <v>842</v>
      </c>
      <c r="C88" s="168"/>
      <c r="D88" s="169"/>
      <c r="E88" s="169"/>
      <c r="F88" s="174"/>
    </row>
    <row r="89" spans="1:6" x14ac:dyDescent="0.25">
      <c r="A89" s="166" t="s">
        <v>813</v>
      </c>
      <c r="B89" s="167" t="s">
        <v>842</v>
      </c>
      <c r="C89" s="168"/>
      <c r="D89" s="169"/>
      <c r="E89" s="169"/>
      <c r="F89" s="174"/>
    </row>
    <row r="90" spans="1:6" x14ac:dyDescent="0.25">
      <c r="A90" s="166" t="s">
        <v>814</v>
      </c>
      <c r="B90" s="167" t="s">
        <v>842</v>
      </c>
      <c r="C90" s="168">
        <v>0</v>
      </c>
      <c r="D90" s="169"/>
      <c r="E90" s="169"/>
      <c r="F90" s="174"/>
    </row>
    <row r="91" spans="1:6" x14ac:dyDescent="0.25">
      <c r="A91" s="166" t="s">
        <v>815</v>
      </c>
      <c r="B91" s="167" t="s">
        <v>842</v>
      </c>
      <c r="C91" s="168"/>
      <c r="D91" s="169"/>
      <c r="E91" s="169"/>
      <c r="F91" s="174"/>
    </row>
    <row r="92" spans="1:6" x14ac:dyDescent="0.25">
      <c r="A92" s="166" t="s">
        <v>816</v>
      </c>
      <c r="B92" s="167" t="s">
        <v>842</v>
      </c>
      <c r="C92" s="168"/>
      <c r="D92" s="169"/>
      <c r="E92" s="169"/>
      <c r="F92" s="174"/>
    </row>
    <row r="93" spans="1:6" x14ac:dyDescent="0.25">
      <c r="A93" s="166" t="s">
        <v>817</v>
      </c>
      <c r="B93" s="167" t="s">
        <v>842</v>
      </c>
      <c r="C93" s="168"/>
      <c r="D93" s="169"/>
      <c r="E93" s="169"/>
      <c r="F93" s="174"/>
    </row>
    <row r="94" spans="1:6" x14ac:dyDescent="0.25">
      <c r="A94" s="170" t="s">
        <v>843</v>
      </c>
      <c r="B94" s="171" t="s">
        <v>842</v>
      </c>
      <c r="C94" s="172">
        <f>SUM(C84:C93)</f>
        <v>0</v>
      </c>
      <c r="D94" s="172">
        <f>SUM(D84:D93)</f>
        <v>0</v>
      </c>
      <c r="E94" s="172">
        <f>SUM(E84:E93)</f>
        <v>0</v>
      </c>
      <c r="F94" s="174">
        <v>0</v>
      </c>
    </row>
    <row r="95" spans="1:6" x14ac:dyDescent="0.25">
      <c r="A95" s="166" t="s">
        <v>823</v>
      </c>
      <c r="B95" s="176" t="s">
        <v>844</v>
      </c>
      <c r="C95" s="168"/>
      <c r="D95" s="169"/>
      <c r="E95" s="169"/>
      <c r="F95" s="174"/>
    </row>
    <row r="96" spans="1:6" x14ac:dyDescent="0.25">
      <c r="A96" s="166" t="s">
        <v>825</v>
      </c>
      <c r="B96" s="167" t="s">
        <v>844</v>
      </c>
      <c r="C96" s="168"/>
      <c r="D96" s="169"/>
      <c r="E96" s="169"/>
      <c r="F96" s="174"/>
    </row>
    <row r="97" spans="1:6" x14ac:dyDescent="0.25">
      <c r="A97" s="166" t="s">
        <v>826</v>
      </c>
      <c r="B97" s="176" t="s">
        <v>844</v>
      </c>
      <c r="C97" s="168"/>
      <c r="D97" s="169"/>
      <c r="E97" s="169"/>
      <c r="F97" s="174"/>
    </row>
    <row r="98" spans="1:6" x14ac:dyDescent="0.25">
      <c r="A98" s="176" t="s">
        <v>827</v>
      </c>
      <c r="B98" s="167" t="s">
        <v>844</v>
      </c>
      <c r="C98" s="168"/>
      <c r="D98" s="169"/>
      <c r="E98" s="169"/>
      <c r="F98" s="174"/>
    </row>
    <row r="99" spans="1:6" x14ac:dyDescent="0.25">
      <c r="A99" s="176" t="s">
        <v>828</v>
      </c>
      <c r="B99" s="176" t="s">
        <v>844</v>
      </c>
      <c r="C99" s="168"/>
      <c r="D99" s="169"/>
      <c r="E99" s="169"/>
      <c r="F99" s="174"/>
    </row>
    <row r="100" spans="1:6" x14ac:dyDescent="0.25">
      <c r="A100" s="176" t="s">
        <v>829</v>
      </c>
      <c r="B100" s="167" t="s">
        <v>844</v>
      </c>
      <c r="C100" s="168"/>
      <c r="D100" s="169"/>
      <c r="E100" s="169"/>
      <c r="F100" s="174"/>
    </row>
    <row r="101" spans="1:6" x14ac:dyDescent="0.25">
      <c r="A101" s="166" t="s">
        <v>830</v>
      </c>
      <c r="B101" s="176" t="s">
        <v>844</v>
      </c>
      <c r="C101" s="168"/>
      <c r="D101" s="169"/>
      <c r="E101" s="169"/>
      <c r="F101" s="174"/>
    </row>
    <row r="102" spans="1:6" x14ac:dyDescent="0.25">
      <c r="A102" s="166" t="s">
        <v>836</v>
      </c>
      <c r="B102" s="167" t="s">
        <v>844</v>
      </c>
      <c r="C102" s="168"/>
      <c r="D102" s="169"/>
      <c r="E102" s="169"/>
      <c r="F102" s="174"/>
    </row>
    <row r="103" spans="1:6" x14ac:dyDescent="0.25">
      <c r="A103" s="166" t="s">
        <v>832</v>
      </c>
      <c r="B103" s="176" t="s">
        <v>844</v>
      </c>
      <c r="C103" s="168"/>
      <c r="D103" s="169"/>
      <c r="E103" s="169"/>
      <c r="F103" s="174"/>
    </row>
    <row r="104" spans="1:6" x14ac:dyDescent="0.25">
      <c r="A104" s="166" t="s">
        <v>833</v>
      </c>
      <c r="B104" s="167" t="s">
        <v>844</v>
      </c>
      <c r="C104" s="168"/>
      <c r="D104" s="169"/>
      <c r="E104" s="169"/>
      <c r="F104" s="174"/>
    </row>
    <row r="105" spans="1:6" ht="25.5" x14ac:dyDescent="0.25">
      <c r="A105" s="170" t="s">
        <v>845</v>
      </c>
      <c r="B105" s="171" t="s">
        <v>844</v>
      </c>
      <c r="C105" s="172">
        <f>SUM(C95:C104)</f>
        <v>0</v>
      </c>
      <c r="D105" s="172">
        <f>SUM(D95:D104)</f>
        <v>0</v>
      </c>
      <c r="E105" s="172">
        <f>SUM(E95:E104)</f>
        <v>0</v>
      </c>
      <c r="F105" s="174">
        <v>0</v>
      </c>
    </row>
    <row r="106" spans="1:6" x14ac:dyDescent="0.25">
      <c r="A106" s="166" t="s">
        <v>823</v>
      </c>
      <c r="B106" s="176" t="s">
        <v>846</v>
      </c>
      <c r="C106" s="168">
        <v>0</v>
      </c>
      <c r="D106" s="169"/>
      <c r="E106" s="169"/>
      <c r="F106" s="174"/>
    </row>
    <row r="107" spans="1:6" x14ac:dyDescent="0.25">
      <c r="A107" s="166" t="s">
        <v>825</v>
      </c>
      <c r="B107" s="176" t="s">
        <v>846</v>
      </c>
      <c r="C107" s="168"/>
      <c r="D107" s="169"/>
      <c r="E107" s="169"/>
      <c r="F107" s="174"/>
    </row>
    <row r="108" spans="1:6" x14ac:dyDescent="0.25">
      <c r="A108" s="166" t="s">
        <v>826</v>
      </c>
      <c r="B108" s="176" t="s">
        <v>846</v>
      </c>
      <c r="C108" s="168"/>
      <c r="D108" s="169"/>
      <c r="E108" s="169"/>
      <c r="F108" s="174"/>
    </row>
    <row r="109" spans="1:6" x14ac:dyDescent="0.25">
      <c r="A109" s="176" t="s">
        <v>827</v>
      </c>
      <c r="B109" s="176" t="s">
        <v>846</v>
      </c>
      <c r="C109" s="168"/>
      <c r="D109" s="169"/>
      <c r="E109" s="169"/>
      <c r="F109" s="174"/>
    </row>
    <row r="110" spans="1:6" x14ac:dyDescent="0.25">
      <c r="A110" s="176" t="s">
        <v>828</v>
      </c>
      <c r="B110" s="176" t="s">
        <v>846</v>
      </c>
      <c r="C110" s="168"/>
      <c r="D110" s="169"/>
      <c r="E110" s="169"/>
      <c r="F110" s="174"/>
    </row>
    <row r="111" spans="1:6" x14ac:dyDescent="0.25">
      <c r="A111" s="176" t="s">
        <v>829</v>
      </c>
      <c r="B111" s="176" t="s">
        <v>846</v>
      </c>
      <c r="C111" s="168"/>
      <c r="D111" s="169"/>
      <c r="E111" s="169"/>
      <c r="F111" s="174"/>
    </row>
    <row r="112" spans="1:6" x14ac:dyDescent="0.25">
      <c r="A112" s="166" t="s">
        <v>830</v>
      </c>
      <c r="B112" s="176" t="s">
        <v>846</v>
      </c>
      <c r="C112" s="168"/>
      <c r="D112" s="169"/>
      <c r="E112" s="169"/>
      <c r="F112" s="174"/>
    </row>
    <row r="113" spans="1:6" x14ac:dyDescent="0.25">
      <c r="A113" s="166" t="s">
        <v>836</v>
      </c>
      <c r="B113" s="176" t="s">
        <v>846</v>
      </c>
      <c r="C113" s="168"/>
      <c r="D113" s="169"/>
      <c r="E113" s="169"/>
      <c r="F113" s="174"/>
    </row>
    <row r="114" spans="1:6" x14ac:dyDescent="0.25">
      <c r="A114" s="166" t="s">
        <v>832</v>
      </c>
      <c r="B114" s="176" t="s">
        <v>846</v>
      </c>
      <c r="C114" s="168"/>
      <c r="D114" s="169"/>
      <c r="E114" s="169"/>
      <c r="F114" s="174"/>
    </row>
    <row r="115" spans="1:6" x14ac:dyDescent="0.25">
      <c r="A115" s="166" t="s">
        <v>833</v>
      </c>
      <c r="B115" s="176" t="s">
        <v>846</v>
      </c>
      <c r="C115" s="168"/>
      <c r="D115" s="169"/>
      <c r="E115" s="169"/>
      <c r="F115" s="174"/>
    </row>
    <row r="116" spans="1:6" x14ac:dyDescent="0.25">
      <c r="A116" s="178" t="s">
        <v>847</v>
      </c>
      <c r="B116" s="171" t="s">
        <v>846</v>
      </c>
      <c r="C116" s="172">
        <f>SUM(C106:C115)</f>
        <v>0</v>
      </c>
      <c r="D116" s="172">
        <f>SUM(D106:D115)</f>
        <v>0</v>
      </c>
      <c r="E116" s="172">
        <f>SUM(E106:E115)</f>
        <v>0</v>
      </c>
      <c r="F116" s="174">
        <v>0</v>
      </c>
    </row>
  </sheetData>
  <sheetProtection selectLockedCells="1" selectUnlockedCells="1"/>
  <mergeCells count="3">
    <mergeCell ref="A1:F1"/>
    <mergeCell ref="A2:F2"/>
    <mergeCell ref="A3:F3"/>
  </mergeCells>
  <pageMargins left="0.78740157480314965" right="0.78740157480314965" top="1.0629921259842521" bottom="0.9055118110236221" header="0.78740157480314965" footer="0.51181102362204722"/>
  <pageSetup paperSize="9" scale="69" firstPageNumber="0" fitToHeight="0" orientation="portrait" r:id="rId1"/>
  <headerFooter alignWithMargins="0">
    <oddFooter>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view="pageLayout" zoomScaleNormal="100" workbookViewId="0">
      <selection activeCell="E3" sqref="E3"/>
    </sheetView>
  </sheetViews>
  <sheetFormatPr defaultRowHeight="12.75" x14ac:dyDescent="0.2"/>
  <cols>
    <col min="1" max="1" width="4" bestFit="1" customWidth="1"/>
    <col min="2" max="2" width="37.7109375" customWidth="1"/>
    <col min="3" max="5" width="12.140625" bestFit="1" customWidth="1"/>
    <col min="6" max="6" width="11" customWidth="1"/>
  </cols>
  <sheetData>
    <row r="1" spans="1:6" ht="13.15" customHeight="1" x14ac:dyDescent="0.2">
      <c r="A1" s="43"/>
      <c r="B1" s="200" t="s">
        <v>523</v>
      </c>
      <c r="C1" s="200"/>
      <c r="D1" s="200"/>
      <c r="E1" s="200"/>
      <c r="F1" s="200"/>
    </row>
    <row r="2" spans="1:6" ht="31.5" x14ac:dyDescent="0.2">
      <c r="A2" s="44"/>
      <c r="B2" s="44" t="s">
        <v>5</v>
      </c>
      <c r="C2" s="44" t="s">
        <v>6</v>
      </c>
      <c r="D2" s="44" t="s">
        <v>7</v>
      </c>
      <c r="E2" s="44" t="s">
        <v>8</v>
      </c>
      <c r="F2" s="44" t="s">
        <v>582</v>
      </c>
    </row>
    <row r="3" spans="1:6" ht="31.5" x14ac:dyDescent="0.25">
      <c r="A3" s="9">
        <v>1</v>
      </c>
      <c r="B3" s="10" t="s">
        <v>119</v>
      </c>
      <c r="C3" s="13">
        <v>51576029</v>
      </c>
      <c r="D3" s="13">
        <v>51663913</v>
      </c>
      <c r="E3" s="13">
        <v>51663913</v>
      </c>
      <c r="F3" s="45">
        <f>E3/D3</f>
        <v>1</v>
      </c>
    </row>
    <row r="4" spans="1:6" ht="47.25" x14ac:dyDescent="0.25">
      <c r="A4" s="9">
        <v>2</v>
      </c>
      <c r="B4" s="10" t="s">
        <v>120</v>
      </c>
      <c r="C4" s="13">
        <v>5281560</v>
      </c>
      <c r="D4" s="13">
        <v>5659209</v>
      </c>
      <c r="E4" s="13">
        <v>5659209</v>
      </c>
      <c r="F4" s="45">
        <f t="shared" ref="F4:F56" si="0">E4/D4</f>
        <v>1</v>
      </c>
    </row>
    <row r="5" spans="1:6" ht="31.5" x14ac:dyDescent="0.25">
      <c r="A5" s="9">
        <v>3</v>
      </c>
      <c r="B5" s="10" t="s">
        <v>121</v>
      </c>
      <c r="C5" s="13">
        <v>1200000</v>
      </c>
      <c r="D5" s="13">
        <v>1200000</v>
      </c>
      <c r="E5" s="13">
        <v>1200000</v>
      </c>
      <c r="F5" s="45">
        <f t="shared" si="0"/>
        <v>1</v>
      </c>
    </row>
    <row r="6" spans="1:6" ht="31.5" x14ac:dyDescent="0.25">
      <c r="A6" s="9">
        <v>4</v>
      </c>
      <c r="B6" s="10" t="s">
        <v>123</v>
      </c>
      <c r="C6" s="13">
        <v>0</v>
      </c>
      <c r="D6" s="13">
        <v>2540022</v>
      </c>
      <c r="E6" s="13">
        <v>2540022</v>
      </c>
      <c r="F6" s="45">
        <f t="shared" si="0"/>
        <v>1</v>
      </c>
    </row>
    <row r="7" spans="1:6" ht="31.5" x14ac:dyDescent="0.25">
      <c r="A7" s="9">
        <v>5</v>
      </c>
      <c r="B7" s="10" t="s">
        <v>124</v>
      </c>
      <c r="C7" s="13">
        <v>0</v>
      </c>
      <c r="D7" s="13">
        <v>166080</v>
      </c>
      <c r="E7" s="13">
        <v>166080</v>
      </c>
      <c r="F7" s="45">
        <f t="shared" si="0"/>
        <v>1</v>
      </c>
    </row>
    <row r="8" spans="1:6" ht="31.5" x14ac:dyDescent="0.25">
      <c r="A8" s="11">
        <v>6</v>
      </c>
      <c r="B8" s="12" t="s">
        <v>583</v>
      </c>
      <c r="C8" s="15">
        <v>58057589</v>
      </c>
      <c r="D8" s="15">
        <v>61229224</v>
      </c>
      <c r="E8" s="15">
        <v>61229224</v>
      </c>
      <c r="F8" s="46">
        <f t="shared" si="0"/>
        <v>1</v>
      </c>
    </row>
    <row r="9" spans="1:6" ht="47.25" x14ac:dyDescent="0.25">
      <c r="A9" s="9">
        <v>7</v>
      </c>
      <c r="B9" s="10" t="s">
        <v>584</v>
      </c>
      <c r="C9" s="13">
        <v>16562296</v>
      </c>
      <c r="D9" s="13">
        <v>20794527</v>
      </c>
      <c r="E9" s="13">
        <v>21755931</v>
      </c>
      <c r="F9" s="45">
        <f t="shared" si="0"/>
        <v>1.0462335113465191</v>
      </c>
    </row>
    <row r="10" spans="1:6" ht="31.5" x14ac:dyDescent="0.25">
      <c r="A10" s="9">
        <v>8</v>
      </c>
      <c r="B10" s="10" t="s">
        <v>125</v>
      </c>
      <c r="C10" s="13">
        <v>0</v>
      </c>
      <c r="D10" s="13">
        <v>0</v>
      </c>
      <c r="E10" s="13">
        <v>108000</v>
      </c>
      <c r="F10" s="45"/>
    </row>
    <row r="11" spans="1:6" ht="31.5" x14ac:dyDescent="0.25">
      <c r="A11" s="9">
        <v>9</v>
      </c>
      <c r="B11" s="10" t="s">
        <v>126</v>
      </c>
      <c r="C11" s="13">
        <v>0</v>
      </c>
      <c r="D11" s="13">
        <v>0</v>
      </c>
      <c r="E11" s="13">
        <v>17523700</v>
      </c>
      <c r="F11" s="45"/>
    </row>
    <row r="12" spans="1:6" ht="31.5" x14ac:dyDescent="0.25">
      <c r="A12" s="9">
        <v>10</v>
      </c>
      <c r="B12" s="10" t="s">
        <v>127</v>
      </c>
      <c r="C12" s="13">
        <v>0</v>
      </c>
      <c r="D12" s="13">
        <v>0</v>
      </c>
      <c r="E12" s="13">
        <v>4124231</v>
      </c>
      <c r="F12" s="45"/>
    </row>
    <row r="13" spans="1:6" ht="31.5" x14ac:dyDescent="0.25">
      <c r="A13" s="11">
        <v>11</v>
      </c>
      <c r="B13" s="12" t="s">
        <v>585</v>
      </c>
      <c r="C13" s="15">
        <v>74619885</v>
      </c>
      <c r="D13" s="15">
        <v>82023751</v>
      </c>
      <c r="E13" s="15">
        <v>82985155</v>
      </c>
      <c r="F13" s="46">
        <f t="shared" si="0"/>
        <v>1.0117210440668583</v>
      </c>
    </row>
    <row r="14" spans="1:6" ht="31.5" x14ac:dyDescent="0.25">
      <c r="A14" s="9">
        <v>12</v>
      </c>
      <c r="B14" s="10" t="s">
        <v>128</v>
      </c>
      <c r="C14" s="13">
        <v>0</v>
      </c>
      <c r="D14" s="13">
        <v>1632000</v>
      </c>
      <c r="E14" s="13">
        <v>1632000</v>
      </c>
      <c r="F14" s="45">
        <f t="shared" si="0"/>
        <v>1</v>
      </c>
    </row>
    <row r="15" spans="1:6" ht="30" customHeight="1" x14ac:dyDescent="0.25">
      <c r="A15" s="9">
        <v>13</v>
      </c>
      <c r="B15" s="10" t="s">
        <v>586</v>
      </c>
      <c r="C15" s="13">
        <v>3000000</v>
      </c>
      <c r="D15" s="13">
        <v>300000</v>
      </c>
      <c r="E15" s="13">
        <v>0</v>
      </c>
      <c r="F15" s="45">
        <f t="shared" si="0"/>
        <v>0</v>
      </c>
    </row>
    <row r="16" spans="1:6" ht="31.5" x14ac:dyDescent="0.25">
      <c r="A16" s="9">
        <v>14</v>
      </c>
      <c r="B16" s="12" t="s">
        <v>587</v>
      </c>
      <c r="C16" s="15">
        <v>3000000</v>
      </c>
      <c r="D16" s="15">
        <v>1932000</v>
      </c>
      <c r="E16" s="15">
        <v>1632000</v>
      </c>
      <c r="F16" s="45">
        <f t="shared" si="0"/>
        <v>0.84472049689440998</v>
      </c>
    </row>
    <row r="17" spans="1:6" ht="31.5" x14ac:dyDescent="0.25">
      <c r="A17" s="11">
        <v>15</v>
      </c>
      <c r="B17" s="12" t="s">
        <v>588</v>
      </c>
      <c r="C17" s="15">
        <v>52506000</v>
      </c>
      <c r="D17" s="15">
        <v>56950608</v>
      </c>
      <c r="E17" s="15">
        <v>55571208</v>
      </c>
      <c r="F17" s="46">
        <f t="shared" si="0"/>
        <v>0.97577901187639648</v>
      </c>
    </row>
    <row r="18" spans="1:6" ht="15.75" x14ac:dyDescent="0.25">
      <c r="A18" s="9">
        <v>16</v>
      </c>
      <c r="B18" s="10" t="s">
        <v>131</v>
      </c>
      <c r="C18" s="13">
        <v>0</v>
      </c>
      <c r="D18" s="13">
        <v>0</v>
      </c>
      <c r="E18" s="13">
        <v>33118290</v>
      </c>
      <c r="F18" s="45"/>
    </row>
    <row r="19" spans="1:6" ht="31.5" x14ac:dyDescent="0.25">
      <c r="A19" s="9">
        <v>17</v>
      </c>
      <c r="B19" s="10" t="s">
        <v>132</v>
      </c>
      <c r="C19" s="13">
        <v>0</v>
      </c>
      <c r="D19" s="13">
        <v>0</v>
      </c>
      <c r="E19" s="13">
        <v>2781088</v>
      </c>
      <c r="F19" s="45"/>
    </row>
    <row r="20" spans="1:6" ht="15.75" x14ac:dyDescent="0.25">
      <c r="A20" s="9">
        <v>18</v>
      </c>
      <c r="B20" s="10" t="s">
        <v>133</v>
      </c>
      <c r="C20" s="13">
        <v>0</v>
      </c>
      <c r="D20" s="13">
        <v>0</v>
      </c>
      <c r="E20" s="13">
        <v>19671830</v>
      </c>
      <c r="F20" s="45"/>
    </row>
    <row r="21" spans="1:6" ht="31.5" x14ac:dyDescent="0.25">
      <c r="A21" s="11">
        <v>19</v>
      </c>
      <c r="B21" s="12" t="s">
        <v>589</v>
      </c>
      <c r="C21" s="15">
        <v>40000000</v>
      </c>
      <c r="D21" s="15">
        <v>54210550</v>
      </c>
      <c r="E21" s="15">
        <v>54303189</v>
      </c>
      <c r="F21" s="46">
        <f t="shared" si="0"/>
        <v>1.0017088740106861</v>
      </c>
    </row>
    <row r="22" spans="1:6" ht="47.25" x14ac:dyDescent="0.25">
      <c r="A22" s="9">
        <v>20</v>
      </c>
      <c r="B22" s="10" t="s">
        <v>134</v>
      </c>
      <c r="C22" s="13">
        <v>0</v>
      </c>
      <c r="D22" s="13">
        <v>0</v>
      </c>
      <c r="E22" s="13">
        <v>54303189</v>
      </c>
      <c r="F22" s="45"/>
    </row>
    <row r="23" spans="1:6" ht="15.75" x14ac:dyDescent="0.25">
      <c r="A23" s="11">
        <v>21</v>
      </c>
      <c r="B23" s="12" t="s">
        <v>590</v>
      </c>
      <c r="C23" s="15">
        <v>1433000</v>
      </c>
      <c r="D23" s="15">
        <v>1433000</v>
      </c>
      <c r="E23" s="15">
        <v>1451530</v>
      </c>
      <c r="F23" s="46">
        <f t="shared" si="0"/>
        <v>1.0129309141660852</v>
      </c>
    </row>
    <row r="24" spans="1:6" ht="47.25" x14ac:dyDescent="0.25">
      <c r="A24" s="9">
        <v>22</v>
      </c>
      <c r="B24" s="10" t="s">
        <v>136</v>
      </c>
      <c r="C24" s="13">
        <v>0</v>
      </c>
      <c r="D24" s="13">
        <v>0</v>
      </c>
      <c r="E24" s="13">
        <v>1451530</v>
      </c>
      <c r="F24" s="45"/>
    </row>
    <row r="25" spans="1:6" ht="31.5" x14ac:dyDescent="0.25">
      <c r="A25" s="11">
        <v>23</v>
      </c>
      <c r="B25" s="12" t="s">
        <v>591</v>
      </c>
      <c r="C25" s="15">
        <v>35000000</v>
      </c>
      <c r="D25" s="15">
        <v>42156050</v>
      </c>
      <c r="E25" s="15">
        <v>41745515</v>
      </c>
      <c r="F25" s="46">
        <f t="shared" si="0"/>
        <v>0.99026154015853007</v>
      </c>
    </row>
    <row r="26" spans="1:6" ht="31.5" x14ac:dyDescent="0.25">
      <c r="A26" s="9">
        <v>24</v>
      </c>
      <c r="B26" s="10" t="s">
        <v>137</v>
      </c>
      <c r="C26" s="13">
        <v>0</v>
      </c>
      <c r="D26" s="13">
        <v>0</v>
      </c>
      <c r="E26" s="13">
        <v>41745515</v>
      </c>
      <c r="F26" s="45"/>
    </row>
    <row r="27" spans="1:6" ht="31.5" x14ac:dyDescent="0.25">
      <c r="A27" s="11">
        <v>25</v>
      </c>
      <c r="B27" s="12" t="s">
        <v>592</v>
      </c>
      <c r="C27" s="15">
        <v>76433000</v>
      </c>
      <c r="D27" s="15">
        <v>97799600</v>
      </c>
      <c r="E27" s="15">
        <v>97500234</v>
      </c>
      <c r="F27" s="46">
        <f t="shared" si="0"/>
        <v>0.99693898543552328</v>
      </c>
    </row>
    <row r="28" spans="1:6" ht="19.149999999999999" customHeight="1" x14ac:dyDescent="0.25">
      <c r="A28" s="11">
        <v>26</v>
      </c>
      <c r="B28" s="12" t="s">
        <v>593</v>
      </c>
      <c r="C28" s="15">
        <v>200000</v>
      </c>
      <c r="D28" s="15">
        <v>202738</v>
      </c>
      <c r="E28" s="15">
        <v>228059</v>
      </c>
      <c r="F28" s="46">
        <f t="shared" si="0"/>
        <v>1.1248951849184663</v>
      </c>
    </row>
    <row r="29" spans="1:6" ht="16.899999999999999" customHeight="1" x14ac:dyDescent="0.25">
      <c r="A29" s="9">
        <v>27</v>
      </c>
      <c r="B29" s="10" t="s">
        <v>139</v>
      </c>
      <c r="C29" s="13">
        <v>0</v>
      </c>
      <c r="D29" s="13">
        <v>0</v>
      </c>
      <c r="E29" s="13">
        <v>10431</v>
      </c>
      <c r="F29" s="45"/>
    </row>
    <row r="30" spans="1:6" ht="22.15" customHeight="1" x14ac:dyDescent="0.25">
      <c r="A30" s="47">
        <v>28</v>
      </c>
      <c r="B30" s="18" t="s">
        <v>594</v>
      </c>
      <c r="C30" s="15">
        <v>129139000</v>
      </c>
      <c r="D30" s="15">
        <v>154952946</v>
      </c>
      <c r="E30" s="15">
        <v>153299501</v>
      </c>
      <c r="F30" s="45">
        <f t="shared" si="0"/>
        <v>0.98932937357641459</v>
      </c>
    </row>
    <row r="31" spans="1:6" ht="19.149999999999999" customHeight="1" x14ac:dyDescent="0.25">
      <c r="A31" s="9">
        <v>29</v>
      </c>
      <c r="B31" s="10" t="s">
        <v>141</v>
      </c>
      <c r="C31" s="13">
        <v>200000</v>
      </c>
      <c r="D31" s="13">
        <v>200000</v>
      </c>
      <c r="E31" s="13">
        <v>9449</v>
      </c>
      <c r="F31" s="45">
        <f t="shared" si="0"/>
        <v>4.7245000000000002E-2</v>
      </c>
    </row>
    <row r="32" spans="1:6" ht="18.600000000000001" customHeight="1" x14ac:dyDescent="0.25">
      <c r="A32" s="47">
        <v>30</v>
      </c>
      <c r="B32" s="48" t="s">
        <v>595</v>
      </c>
      <c r="C32" s="13">
        <v>13500000</v>
      </c>
      <c r="D32" s="13">
        <v>14196831</v>
      </c>
      <c r="E32" s="13">
        <v>12555920</v>
      </c>
      <c r="F32" s="45">
        <f t="shared" si="0"/>
        <v>0.88441709280049896</v>
      </c>
    </row>
    <row r="33" spans="1:6" ht="31.5" x14ac:dyDescent="0.25">
      <c r="A33" s="9">
        <v>31</v>
      </c>
      <c r="B33" s="10" t="s">
        <v>142</v>
      </c>
      <c r="C33" s="13">
        <v>0</v>
      </c>
      <c r="D33" s="13">
        <v>0</v>
      </c>
      <c r="E33" s="13">
        <v>3426302</v>
      </c>
      <c r="F33" s="45"/>
    </row>
    <row r="34" spans="1:6" ht="31.5" x14ac:dyDescent="0.25">
      <c r="A34" s="9">
        <v>32</v>
      </c>
      <c r="B34" s="10" t="s">
        <v>596</v>
      </c>
      <c r="C34" s="13">
        <v>500000</v>
      </c>
      <c r="D34" s="13">
        <v>500000</v>
      </c>
      <c r="E34" s="13">
        <v>254104</v>
      </c>
      <c r="F34" s="45">
        <f t="shared" si="0"/>
        <v>0.50820799999999999</v>
      </c>
    </row>
    <row r="35" spans="1:6" ht="47.25" x14ac:dyDescent="0.25">
      <c r="A35" s="9">
        <v>33</v>
      </c>
      <c r="B35" s="10" t="s">
        <v>143</v>
      </c>
      <c r="C35" s="13">
        <v>0</v>
      </c>
      <c r="D35" s="13">
        <v>0</v>
      </c>
      <c r="E35" s="13">
        <v>7874</v>
      </c>
      <c r="F35" s="45"/>
    </row>
    <row r="36" spans="1:6" ht="31.5" x14ac:dyDescent="0.25">
      <c r="A36" s="9">
        <v>34</v>
      </c>
      <c r="B36" s="10" t="s">
        <v>144</v>
      </c>
      <c r="C36" s="13">
        <v>0</v>
      </c>
      <c r="D36" s="13">
        <v>0</v>
      </c>
      <c r="E36" s="13">
        <v>7520</v>
      </c>
      <c r="F36" s="45"/>
    </row>
    <row r="37" spans="1:6" ht="15.75" x14ac:dyDescent="0.25">
      <c r="A37" s="9">
        <v>35</v>
      </c>
      <c r="B37" s="10" t="s">
        <v>145</v>
      </c>
      <c r="C37" s="13">
        <v>4200000</v>
      </c>
      <c r="D37" s="13">
        <v>4200000</v>
      </c>
      <c r="E37" s="13">
        <v>4137668</v>
      </c>
      <c r="F37" s="45">
        <f t="shared" si="0"/>
        <v>0.9851590476190476</v>
      </c>
    </row>
    <row r="38" spans="1:6" ht="31.5" x14ac:dyDescent="0.25">
      <c r="A38" s="9">
        <v>36</v>
      </c>
      <c r="B38" s="10" t="s">
        <v>146</v>
      </c>
      <c r="C38" s="13">
        <v>4500000</v>
      </c>
      <c r="D38" s="13">
        <v>4500000</v>
      </c>
      <c r="E38" s="13">
        <v>3293486</v>
      </c>
      <c r="F38" s="45">
        <f t="shared" si="0"/>
        <v>0.73188577777777775</v>
      </c>
    </row>
    <row r="39" spans="1:6" ht="31.5" x14ac:dyDescent="0.25">
      <c r="A39" s="9">
        <v>37</v>
      </c>
      <c r="B39" s="10" t="s">
        <v>597</v>
      </c>
      <c r="C39" s="13">
        <v>0</v>
      </c>
      <c r="D39" s="13">
        <v>0</v>
      </c>
      <c r="E39" s="13">
        <v>30092</v>
      </c>
      <c r="F39" s="45"/>
    </row>
    <row r="40" spans="1:6" ht="15.75" x14ac:dyDescent="0.25">
      <c r="A40" s="9">
        <v>38</v>
      </c>
      <c r="B40" s="10" t="s">
        <v>147</v>
      </c>
      <c r="C40" s="13">
        <v>0</v>
      </c>
      <c r="D40" s="13">
        <v>0</v>
      </c>
      <c r="E40" s="13">
        <v>30084</v>
      </c>
      <c r="F40" s="45"/>
    </row>
    <row r="41" spans="1:6" ht="31.5" x14ac:dyDescent="0.25">
      <c r="A41" s="9">
        <v>39</v>
      </c>
      <c r="B41" s="12" t="s">
        <v>598</v>
      </c>
      <c r="C41" s="15">
        <v>22900000</v>
      </c>
      <c r="D41" s="15">
        <v>23596831</v>
      </c>
      <c r="E41" s="15">
        <v>20280719</v>
      </c>
      <c r="F41" s="45">
        <f t="shared" si="0"/>
        <v>0.85946790905948345</v>
      </c>
    </row>
    <row r="42" spans="1:6" ht="15.75" x14ac:dyDescent="0.25">
      <c r="A42" s="9">
        <v>40</v>
      </c>
      <c r="B42" s="10" t="s">
        <v>599</v>
      </c>
      <c r="C42" s="13">
        <v>15000000</v>
      </c>
      <c r="D42" s="13">
        <v>8152596</v>
      </c>
      <c r="E42" s="13">
        <v>0</v>
      </c>
      <c r="F42" s="45">
        <f t="shared" si="0"/>
        <v>0</v>
      </c>
    </row>
    <row r="43" spans="1:6" ht="15.75" x14ac:dyDescent="0.25">
      <c r="A43" s="9">
        <v>41</v>
      </c>
      <c r="B43" s="12" t="s">
        <v>602</v>
      </c>
      <c r="C43" s="15">
        <v>15000000</v>
      </c>
      <c r="D43" s="15">
        <v>8152596</v>
      </c>
      <c r="E43" s="15">
        <v>0</v>
      </c>
      <c r="F43" s="45">
        <f t="shared" si="0"/>
        <v>0</v>
      </c>
    </row>
    <row r="44" spans="1:6" ht="47.25" x14ac:dyDescent="0.25">
      <c r="A44" s="9">
        <v>42</v>
      </c>
      <c r="B44" s="10" t="s">
        <v>601</v>
      </c>
      <c r="C44" s="13">
        <v>105000</v>
      </c>
      <c r="D44" s="13">
        <v>390000</v>
      </c>
      <c r="E44" s="13">
        <v>252000</v>
      </c>
      <c r="F44" s="45">
        <f t="shared" si="0"/>
        <v>0.64615384615384619</v>
      </c>
    </row>
    <row r="45" spans="1:6" ht="15.75" x14ac:dyDescent="0.25">
      <c r="A45" s="9">
        <v>43</v>
      </c>
      <c r="B45" s="10" t="s">
        <v>149</v>
      </c>
      <c r="C45" s="13">
        <v>105000</v>
      </c>
      <c r="D45" s="13">
        <v>390000</v>
      </c>
      <c r="E45" s="13">
        <v>252000</v>
      </c>
      <c r="F45" s="45">
        <f t="shared" si="0"/>
        <v>0.64615384615384619</v>
      </c>
    </row>
    <row r="46" spans="1:6" ht="31.5" x14ac:dyDescent="0.25">
      <c r="A46" s="9">
        <v>44</v>
      </c>
      <c r="B46" s="12" t="s">
        <v>600</v>
      </c>
      <c r="C46" s="15">
        <v>105000</v>
      </c>
      <c r="D46" s="15">
        <v>390000</v>
      </c>
      <c r="E46" s="15">
        <v>252000</v>
      </c>
      <c r="F46" s="45">
        <f t="shared" si="0"/>
        <v>0.64615384615384619</v>
      </c>
    </row>
    <row r="47" spans="1:6" ht="47.25" x14ac:dyDescent="0.25">
      <c r="A47" s="9">
        <v>45</v>
      </c>
      <c r="B47" s="10" t="s">
        <v>603</v>
      </c>
      <c r="C47" s="13">
        <v>0</v>
      </c>
      <c r="D47" s="13">
        <v>4000000</v>
      </c>
      <c r="E47" s="13">
        <v>1000000</v>
      </c>
      <c r="F47" s="45">
        <f t="shared" si="0"/>
        <v>0.25</v>
      </c>
    </row>
    <row r="48" spans="1:6" ht="15.75" x14ac:dyDescent="0.25">
      <c r="A48" s="9">
        <v>46</v>
      </c>
      <c r="B48" s="10" t="s">
        <v>150</v>
      </c>
      <c r="C48" s="13">
        <v>0</v>
      </c>
      <c r="D48" s="13">
        <v>4000000</v>
      </c>
      <c r="E48" s="13">
        <v>1000000</v>
      </c>
      <c r="F48" s="45">
        <f t="shared" si="0"/>
        <v>0.25</v>
      </c>
    </row>
    <row r="49" spans="1:6" ht="31.5" x14ac:dyDescent="0.25">
      <c r="A49" s="9">
        <v>47</v>
      </c>
      <c r="B49" s="12" t="s">
        <v>604</v>
      </c>
      <c r="C49" s="15">
        <v>0</v>
      </c>
      <c r="D49" s="15">
        <v>4000000</v>
      </c>
      <c r="E49" s="15">
        <v>1000000</v>
      </c>
      <c r="F49" s="45">
        <f t="shared" si="0"/>
        <v>0.25</v>
      </c>
    </row>
    <row r="50" spans="1:6" ht="31.5" x14ac:dyDescent="0.25">
      <c r="A50" s="19">
        <v>48</v>
      </c>
      <c r="B50" s="18" t="s">
        <v>605</v>
      </c>
      <c r="C50" s="15">
        <v>244763885</v>
      </c>
      <c r="D50" s="15">
        <v>275048124</v>
      </c>
      <c r="E50" s="15">
        <v>259449375</v>
      </c>
      <c r="F50" s="46">
        <f t="shared" si="0"/>
        <v>0.94328720089725093</v>
      </c>
    </row>
    <row r="51" spans="1:6" ht="31.5" x14ac:dyDescent="0.25">
      <c r="A51" s="47">
        <v>49</v>
      </c>
      <c r="B51" s="48" t="s">
        <v>154</v>
      </c>
      <c r="C51" s="13">
        <v>30788715</v>
      </c>
      <c r="D51" s="13">
        <v>28793957</v>
      </c>
      <c r="E51" s="13">
        <v>28793957</v>
      </c>
      <c r="F51" s="45">
        <f t="shared" si="0"/>
        <v>1</v>
      </c>
    </row>
    <row r="52" spans="1:6" ht="15.75" x14ac:dyDescent="0.25">
      <c r="A52" s="47">
        <v>50</v>
      </c>
      <c r="B52" s="48" t="s">
        <v>606</v>
      </c>
      <c r="C52" s="13">
        <v>30788715</v>
      </c>
      <c r="D52" s="13">
        <v>28793957</v>
      </c>
      <c r="E52" s="13">
        <v>28793957</v>
      </c>
      <c r="F52" s="45">
        <f t="shared" si="0"/>
        <v>1</v>
      </c>
    </row>
    <row r="53" spans="1:6" ht="31.5" x14ac:dyDescent="0.25">
      <c r="A53" s="47">
        <v>51</v>
      </c>
      <c r="B53" s="48" t="s">
        <v>156</v>
      </c>
      <c r="C53" s="13">
        <v>0</v>
      </c>
      <c r="D53" s="13">
        <v>0</v>
      </c>
      <c r="E53" s="13">
        <v>2577159</v>
      </c>
      <c r="F53" s="45"/>
    </row>
    <row r="54" spans="1:6" ht="31.5" x14ac:dyDescent="0.25">
      <c r="A54" s="19">
        <v>52</v>
      </c>
      <c r="B54" s="18" t="s">
        <v>607</v>
      </c>
      <c r="C54" s="15">
        <v>30788715</v>
      </c>
      <c r="D54" s="15">
        <v>28793957</v>
      </c>
      <c r="E54" s="15">
        <v>31371116</v>
      </c>
      <c r="F54" s="46">
        <f t="shared" si="0"/>
        <v>1.0895034676894184</v>
      </c>
    </row>
    <row r="55" spans="1:6" ht="31.5" x14ac:dyDescent="0.25">
      <c r="A55" s="19">
        <v>53</v>
      </c>
      <c r="B55" s="18" t="s">
        <v>157</v>
      </c>
      <c r="C55" s="15">
        <v>30788715</v>
      </c>
      <c r="D55" s="15">
        <v>28793957</v>
      </c>
      <c r="E55" s="15">
        <v>31371116</v>
      </c>
      <c r="F55" s="46">
        <f t="shared" si="0"/>
        <v>1.0895034676894184</v>
      </c>
    </row>
    <row r="56" spans="1:6" ht="31.5" x14ac:dyDescent="0.25">
      <c r="A56" s="19">
        <v>54</v>
      </c>
      <c r="B56" s="53" t="s">
        <v>608</v>
      </c>
      <c r="C56" s="54">
        <f>C50+C55</f>
        <v>275552600</v>
      </c>
      <c r="D56" s="54">
        <f>D50+D55</f>
        <v>303842081</v>
      </c>
      <c r="E56" s="54">
        <f>E50+E55</f>
        <v>290820491</v>
      </c>
      <c r="F56" s="46">
        <f t="shared" si="0"/>
        <v>0.95714355971646992</v>
      </c>
    </row>
  </sheetData>
  <mergeCells count="1">
    <mergeCell ref="B1:F1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&amp;C&amp;"Times New Roman,Félkövér"&amp;12
Kimutatás Mátraszentimre Községi Önkormányzat 2017. évi bevételeiről bevételi rovatonként     
&amp;R&amp;"Times New Roman,Félkövér"&amp;12 3. sz. melléklet az 5/2018. (VI.28.) sz. Önkormányzati rendelethez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view="pageLayout" topLeftCell="A7" zoomScaleNormal="100" workbookViewId="0">
      <selection activeCell="F6" sqref="F6"/>
    </sheetView>
  </sheetViews>
  <sheetFormatPr defaultRowHeight="12.75" x14ac:dyDescent="0.2"/>
  <cols>
    <col min="1" max="1" width="4" bestFit="1" customWidth="1"/>
    <col min="2" max="2" width="39" customWidth="1"/>
    <col min="3" max="3" width="13.140625" customWidth="1"/>
    <col min="4" max="4" width="12.140625" customWidth="1"/>
    <col min="5" max="5" width="13.28515625" customWidth="1"/>
    <col min="6" max="6" width="12.5703125" customWidth="1"/>
    <col min="7" max="7" width="13.28515625" customWidth="1"/>
    <col min="8" max="8" width="12.85546875" customWidth="1"/>
    <col min="9" max="9" width="12.42578125" customWidth="1"/>
    <col min="10" max="11" width="11.42578125" customWidth="1"/>
    <col min="12" max="12" width="11.7109375" customWidth="1"/>
    <col min="13" max="13" width="12.5703125" customWidth="1"/>
    <col min="14" max="14" width="13.28515625" customWidth="1"/>
    <col min="15" max="15" width="14.28515625" customWidth="1"/>
    <col min="16" max="16" width="11.7109375" customWidth="1"/>
    <col min="17" max="17" width="12" customWidth="1"/>
    <col min="18" max="18" width="11.42578125" customWidth="1"/>
    <col min="19" max="20" width="12" customWidth="1"/>
    <col min="21" max="21" width="11.28515625" customWidth="1"/>
    <col min="22" max="22" width="11.140625" customWidth="1"/>
    <col min="23" max="23" width="11" customWidth="1"/>
    <col min="24" max="24" width="10.42578125" customWidth="1"/>
    <col min="25" max="25" width="12.28515625" customWidth="1"/>
    <col min="26" max="26" width="11.28515625" customWidth="1"/>
    <col min="27" max="27" width="11.42578125" customWidth="1"/>
    <col min="28" max="28" width="11.85546875" customWidth="1"/>
    <col min="29" max="29" width="10.42578125" customWidth="1"/>
    <col min="30" max="30" width="12.28515625" customWidth="1"/>
    <col min="31" max="31" width="12.7109375" customWidth="1"/>
    <col min="32" max="32" width="12.85546875" customWidth="1"/>
    <col min="33" max="33" width="12.28515625" customWidth="1"/>
    <col min="34" max="35" width="11.85546875" customWidth="1"/>
    <col min="36" max="36" width="12.28515625" customWidth="1"/>
    <col min="37" max="37" width="11" customWidth="1"/>
    <col min="38" max="38" width="12.7109375" customWidth="1"/>
    <col min="39" max="39" width="11.7109375" customWidth="1"/>
  </cols>
  <sheetData>
    <row r="1" spans="1:39" ht="13.15" customHeight="1" x14ac:dyDescent="0.2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</row>
    <row r="2" spans="1:39" s="17" customFormat="1" ht="126" x14ac:dyDescent="0.2">
      <c r="A2" s="44"/>
      <c r="B2" s="44" t="s">
        <v>5</v>
      </c>
      <c r="C2" s="44" t="s">
        <v>158</v>
      </c>
      <c r="D2" s="44" t="s">
        <v>613</v>
      </c>
      <c r="E2" s="44" t="s">
        <v>160</v>
      </c>
      <c r="F2" s="44" t="s">
        <v>611</v>
      </c>
      <c r="G2" s="44" t="s">
        <v>612</v>
      </c>
      <c r="H2" s="44" t="s">
        <v>614</v>
      </c>
      <c r="I2" s="44" t="s">
        <v>615</v>
      </c>
      <c r="J2" s="44" t="s">
        <v>165</v>
      </c>
      <c r="K2" s="44" t="s">
        <v>616</v>
      </c>
      <c r="L2" s="44" t="s">
        <v>617</v>
      </c>
      <c r="M2" s="44" t="s">
        <v>618</v>
      </c>
      <c r="N2" s="44" t="s">
        <v>169</v>
      </c>
      <c r="O2" s="44" t="s">
        <v>640</v>
      </c>
      <c r="P2" s="44" t="s">
        <v>619</v>
      </c>
      <c r="Q2" s="44" t="s">
        <v>620</v>
      </c>
      <c r="R2" s="44" t="s">
        <v>621</v>
      </c>
      <c r="S2" s="44" t="s">
        <v>622</v>
      </c>
      <c r="T2" s="44" t="s">
        <v>623</v>
      </c>
      <c r="U2" s="44" t="s">
        <v>176</v>
      </c>
      <c r="V2" s="44" t="s">
        <v>659</v>
      </c>
      <c r="W2" s="44" t="s">
        <v>624</v>
      </c>
      <c r="X2" s="44" t="s">
        <v>625</v>
      </c>
      <c r="Y2" s="44" t="s">
        <v>626</v>
      </c>
      <c r="Z2" s="44" t="s">
        <v>627</v>
      </c>
      <c r="AA2" s="44" t="s">
        <v>628</v>
      </c>
      <c r="AB2" s="44" t="s">
        <v>629</v>
      </c>
      <c r="AC2" s="44" t="s">
        <v>630</v>
      </c>
      <c r="AD2" s="44" t="s">
        <v>631</v>
      </c>
      <c r="AE2" s="44" t="s">
        <v>632</v>
      </c>
      <c r="AF2" s="44" t="s">
        <v>633</v>
      </c>
      <c r="AG2" s="44" t="s">
        <v>634</v>
      </c>
      <c r="AH2" s="44" t="s">
        <v>189</v>
      </c>
      <c r="AI2" s="44" t="s">
        <v>635</v>
      </c>
      <c r="AJ2" s="44" t="s">
        <v>636</v>
      </c>
      <c r="AK2" s="44" t="s">
        <v>637</v>
      </c>
      <c r="AL2" s="44" t="s">
        <v>638</v>
      </c>
      <c r="AM2" s="44" t="s">
        <v>639</v>
      </c>
    </row>
    <row r="3" spans="1:39" ht="15.75" x14ac:dyDescent="0.2">
      <c r="A3" s="9">
        <v>1</v>
      </c>
      <c r="B3" s="10" t="s">
        <v>641</v>
      </c>
      <c r="C3" s="49">
        <v>43834892</v>
      </c>
      <c r="D3" s="49">
        <v>25000</v>
      </c>
      <c r="E3" s="49">
        <v>0</v>
      </c>
      <c r="F3" s="49">
        <v>0</v>
      </c>
      <c r="G3" s="49">
        <v>0</v>
      </c>
      <c r="H3" s="49">
        <v>0</v>
      </c>
      <c r="I3" s="49">
        <v>1515079</v>
      </c>
      <c r="J3" s="49">
        <v>0</v>
      </c>
      <c r="K3" s="49">
        <v>0</v>
      </c>
      <c r="L3" s="49">
        <v>0</v>
      </c>
      <c r="M3" s="49">
        <v>0</v>
      </c>
      <c r="N3" s="49">
        <v>4794243</v>
      </c>
      <c r="O3" s="49">
        <v>0</v>
      </c>
      <c r="P3" s="49">
        <v>0</v>
      </c>
      <c r="Q3" s="49">
        <v>0</v>
      </c>
      <c r="R3" s="49">
        <v>0</v>
      </c>
      <c r="S3" s="49">
        <v>8958612</v>
      </c>
      <c r="T3" s="49">
        <v>12881226</v>
      </c>
      <c r="U3" s="49">
        <v>276505</v>
      </c>
      <c r="V3" s="49">
        <v>0</v>
      </c>
      <c r="W3" s="49">
        <v>0</v>
      </c>
      <c r="X3" s="49">
        <v>0</v>
      </c>
      <c r="Y3" s="49">
        <v>0</v>
      </c>
      <c r="Z3" s="49">
        <v>5447793</v>
      </c>
      <c r="AA3" s="49">
        <v>0</v>
      </c>
      <c r="AB3" s="49">
        <v>0</v>
      </c>
      <c r="AC3" s="49">
        <v>0</v>
      </c>
      <c r="AD3" s="49">
        <v>0</v>
      </c>
      <c r="AE3" s="49">
        <v>0</v>
      </c>
      <c r="AF3" s="49">
        <v>0</v>
      </c>
      <c r="AG3" s="49">
        <v>0</v>
      </c>
      <c r="AH3" s="49">
        <v>5067817</v>
      </c>
      <c r="AI3" s="49">
        <v>2522441</v>
      </c>
      <c r="AJ3" s="49">
        <v>2346176</v>
      </c>
      <c r="AK3" s="49">
        <v>0</v>
      </c>
      <c r="AL3" s="49">
        <v>0</v>
      </c>
      <c r="AM3" s="49">
        <v>0</v>
      </c>
    </row>
    <row r="4" spans="1:39" ht="15.75" x14ac:dyDescent="0.2">
      <c r="A4" s="9">
        <v>2</v>
      </c>
      <c r="B4" s="10" t="s">
        <v>642</v>
      </c>
      <c r="C4" s="49">
        <v>11180563</v>
      </c>
      <c r="D4" s="49">
        <v>7749813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2670000</v>
      </c>
      <c r="T4" s="49">
        <v>0</v>
      </c>
      <c r="U4" s="49">
        <v>0</v>
      </c>
      <c r="V4" s="49">
        <v>0</v>
      </c>
      <c r="W4" s="49">
        <v>442000</v>
      </c>
      <c r="X4" s="49">
        <v>318750</v>
      </c>
      <c r="Y4" s="49">
        <v>0</v>
      </c>
      <c r="Z4" s="49">
        <v>0</v>
      </c>
      <c r="AA4" s="49">
        <v>0</v>
      </c>
      <c r="AB4" s="49">
        <v>0</v>
      </c>
      <c r="AC4" s="49">
        <v>0</v>
      </c>
      <c r="AD4" s="49">
        <v>0</v>
      </c>
      <c r="AE4" s="49">
        <v>0</v>
      </c>
      <c r="AF4" s="49">
        <v>0</v>
      </c>
      <c r="AG4" s="49">
        <v>0</v>
      </c>
      <c r="AH4" s="49">
        <v>0</v>
      </c>
      <c r="AI4" s="49">
        <v>0</v>
      </c>
      <c r="AJ4" s="49">
        <v>0</v>
      </c>
      <c r="AK4" s="49">
        <v>0</v>
      </c>
      <c r="AL4" s="49">
        <v>0</v>
      </c>
      <c r="AM4" s="49">
        <v>0</v>
      </c>
    </row>
    <row r="5" spans="1:39" ht="15.75" x14ac:dyDescent="0.2">
      <c r="A5" s="11">
        <v>3</v>
      </c>
      <c r="B5" s="12" t="s">
        <v>643</v>
      </c>
      <c r="C5" s="50">
        <v>55015455</v>
      </c>
      <c r="D5" s="50">
        <v>7774813</v>
      </c>
      <c r="E5" s="50">
        <v>0</v>
      </c>
      <c r="F5" s="50">
        <v>0</v>
      </c>
      <c r="G5" s="50">
        <v>0</v>
      </c>
      <c r="H5" s="50">
        <v>0</v>
      </c>
      <c r="I5" s="50">
        <v>1515079</v>
      </c>
      <c r="J5" s="50">
        <v>0</v>
      </c>
      <c r="K5" s="50">
        <v>0</v>
      </c>
      <c r="L5" s="50">
        <v>0</v>
      </c>
      <c r="M5" s="50">
        <v>0</v>
      </c>
      <c r="N5" s="50">
        <v>4794243</v>
      </c>
      <c r="O5" s="50">
        <v>0</v>
      </c>
      <c r="P5" s="50">
        <v>0</v>
      </c>
      <c r="Q5" s="50">
        <v>0</v>
      </c>
      <c r="R5" s="50">
        <v>0</v>
      </c>
      <c r="S5" s="50">
        <v>11628612</v>
      </c>
      <c r="T5" s="50">
        <v>12881226</v>
      </c>
      <c r="U5" s="50">
        <v>276505</v>
      </c>
      <c r="V5" s="50">
        <v>0</v>
      </c>
      <c r="W5" s="50">
        <v>442000</v>
      </c>
      <c r="X5" s="50">
        <v>318750</v>
      </c>
      <c r="Y5" s="50">
        <v>0</v>
      </c>
      <c r="Z5" s="50">
        <v>5447793</v>
      </c>
      <c r="AA5" s="50">
        <v>0</v>
      </c>
      <c r="AB5" s="50">
        <v>0</v>
      </c>
      <c r="AC5" s="50">
        <v>0</v>
      </c>
      <c r="AD5" s="50">
        <v>0</v>
      </c>
      <c r="AE5" s="50">
        <v>0</v>
      </c>
      <c r="AF5" s="50">
        <v>0</v>
      </c>
      <c r="AG5" s="50">
        <v>0</v>
      </c>
      <c r="AH5" s="50">
        <v>5067817</v>
      </c>
      <c r="AI5" s="50">
        <v>2522441</v>
      </c>
      <c r="AJ5" s="50">
        <v>2346176</v>
      </c>
      <c r="AK5" s="50">
        <v>0</v>
      </c>
      <c r="AL5" s="50">
        <v>0</v>
      </c>
      <c r="AM5" s="50">
        <v>0</v>
      </c>
    </row>
    <row r="6" spans="1:39" ht="31.5" x14ac:dyDescent="0.2">
      <c r="A6" s="11">
        <v>4</v>
      </c>
      <c r="B6" s="12" t="s">
        <v>644</v>
      </c>
      <c r="C6" s="50">
        <v>12362428</v>
      </c>
      <c r="D6" s="50">
        <v>1653319</v>
      </c>
      <c r="E6" s="50">
        <v>0</v>
      </c>
      <c r="F6" s="50">
        <v>0</v>
      </c>
      <c r="G6" s="50">
        <v>0</v>
      </c>
      <c r="H6" s="50">
        <v>0</v>
      </c>
      <c r="I6" s="50">
        <v>168028</v>
      </c>
      <c r="J6" s="50">
        <v>0</v>
      </c>
      <c r="K6" s="50">
        <v>0</v>
      </c>
      <c r="L6" s="50">
        <v>0</v>
      </c>
      <c r="M6" s="50">
        <v>0</v>
      </c>
      <c r="N6" s="50">
        <v>1119099</v>
      </c>
      <c r="O6" s="50">
        <v>0</v>
      </c>
      <c r="P6" s="50">
        <v>0</v>
      </c>
      <c r="Q6" s="50">
        <v>0</v>
      </c>
      <c r="R6" s="50">
        <v>0</v>
      </c>
      <c r="S6" s="50">
        <v>2411426</v>
      </c>
      <c r="T6" s="50">
        <v>3167962</v>
      </c>
      <c r="U6" s="50">
        <v>14160</v>
      </c>
      <c r="V6" s="50">
        <v>0</v>
      </c>
      <c r="W6" s="50">
        <v>90197</v>
      </c>
      <c r="X6" s="50">
        <v>63115</v>
      </c>
      <c r="Y6" s="50">
        <v>0</v>
      </c>
      <c r="Z6" s="50">
        <v>1284288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1091641</v>
      </c>
      <c r="AI6" s="50">
        <v>583984</v>
      </c>
      <c r="AJ6" s="50">
        <v>715209</v>
      </c>
      <c r="AK6" s="50">
        <v>0</v>
      </c>
      <c r="AL6" s="50">
        <v>0</v>
      </c>
      <c r="AM6" s="50">
        <v>0</v>
      </c>
    </row>
    <row r="7" spans="1:39" ht="15.75" x14ac:dyDescent="0.2">
      <c r="A7" s="9">
        <v>5</v>
      </c>
      <c r="B7" s="10" t="s">
        <v>645</v>
      </c>
      <c r="C7" s="49">
        <v>19952498</v>
      </c>
      <c r="D7" s="49">
        <v>650965</v>
      </c>
      <c r="E7" s="49">
        <v>88940</v>
      </c>
      <c r="F7" s="49">
        <v>132933</v>
      </c>
      <c r="G7" s="49">
        <v>0</v>
      </c>
      <c r="H7" s="49">
        <v>0</v>
      </c>
      <c r="I7" s="49">
        <v>70858</v>
      </c>
      <c r="J7" s="49">
        <v>0</v>
      </c>
      <c r="K7" s="49">
        <v>226546</v>
      </c>
      <c r="L7" s="49">
        <v>103657</v>
      </c>
      <c r="M7" s="49">
        <v>1692595</v>
      </c>
      <c r="N7" s="49">
        <v>6216208</v>
      </c>
      <c r="O7" s="49">
        <v>698431</v>
      </c>
      <c r="P7" s="49">
        <v>12937</v>
      </c>
      <c r="Q7" s="49">
        <v>0</v>
      </c>
      <c r="R7" s="49">
        <v>224241</v>
      </c>
      <c r="S7" s="49">
        <v>3792442</v>
      </c>
      <c r="T7" s="49">
        <v>1689050</v>
      </c>
      <c r="U7" s="49">
        <v>0</v>
      </c>
      <c r="V7" s="49">
        <v>0</v>
      </c>
      <c r="W7" s="49">
        <v>1575</v>
      </c>
      <c r="X7" s="49">
        <v>0</v>
      </c>
      <c r="Y7" s="49">
        <v>0</v>
      </c>
      <c r="Z7" s="49">
        <v>38458</v>
      </c>
      <c r="AA7" s="49">
        <v>100096</v>
      </c>
      <c r="AB7" s="49">
        <v>60890</v>
      </c>
      <c r="AC7" s="49">
        <v>0</v>
      </c>
      <c r="AD7" s="49">
        <v>0</v>
      </c>
      <c r="AE7" s="49">
        <v>963376</v>
      </c>
      <c r="AF7" s="49">
        <v>0</v>
      </c>
      <c r="AG7" s="49">
        <v>36043</v>
      </c>
      <c r="AH7" s="49">
        <v>2437904</v>
      </c>
      <c r="AI7" s="49">
        <v>4051</v>
      </c>
      <c r="AJ7" s="49">
        <v>710302</v>
      </c>
      <c r="AK7" s="49">
        <v>0</v>
      </c>
      <c r="AL7" s="49">
        <v>0</v>
      </c>
      <c r="AM7" s="49">
        <v>0</v>
      </c>
    </row>
    <row r="8" spans="1:39" ht="15.75" x14ac:dyDescent="0.2">
      <c r="A8" s="9">
        <v>6</v>
      </c>
      <c r="B8" s="10" t="s">
        <v>646</v>
      </c>
      <c r="C8" s="49">
        <v>2300337</v>
      </c>
      <c r="D8" s="49">
        <v>1374186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127700</v>
      </c>
      <c r="N8" s="49">
        <v>71174</v>
      </c>
      <c r="O8" s="49">
        <v>0</v>
      </c>
      <c r="P8" s="49">
        <v>0</v>
      </c>
      <c r="Q8" s="49">
        <v>0</v>
      </c>
      <c r="R8" s="49">
        <v>0</v>
      </c>
      <c r="S8" s="49">
        <v>28553</v>
      </c>
      <c r="T8" s="49">
        <v>541159</v>
      </c>
      <c r="U8" s="49">
        <v>0</v>
      </c>
      <c r="V8" s="49">
        <v>0</v>
      </c>
      <c r="W8" s="49">
        <v>0</v>
      </c>
      <c r="X8" s="49">
        <v>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49">
        <v>0</v>
      </c>
      <c r="AE8" s="49">
        <v>11232</v>
      </c>
      <c r="AF8" s="49">
        <v>0</v>
      </c>
      <c r="AG8" s="49">
        <v>0</v>
      </c>
      <c r="AH8" s="49">
        <v>36633</v>
      </c>
      <c r="AI8" s="49">
        <v>0</v>
      </c>
      <c r="AJ8" s="49">
        <v>109700</v>
      </c>
      <c r="AK8" s="49">
        <v>0</v>
      </c>
      <c r="AL8" s="49">
        <v>0</v>
      </c>
      <c r="AM8" s="49">
        <v>0</v>
      </c>
    </row>
    <row r="9" spans="1:39" ht="15.75" x14ac:dyDescent="0.2">
      <c r="A9" s="9">
        <v>7</v>
      </c>
      <c r="B9" s="10" t="s">
        <v>647</v>
      </c>
      <c r="C9" s="49">
        <v>60757111</v>
      </c>
      <c r="D9" s="49">
        <v>3821968</v>
      </c>
      <c r="E9" s="49">
        <v>56832</v>
      </c>
      <c r="F9" s="49">
        <v>2341111</v>
      </c>
      <c r="G9" s="49">
        <v>0</v>
      </c>
      <c r="H9" s="49">
        <v>0</v>
      </c>
      <c r="I9" s="49">
        <v>0</v>
      </c>
      <c r="J9" s="49">
        <v>34614</v>
      </c>
      <c r="K9" s="49">
        <v>288115</v>
      </c>
      <c r="L9" s="49">
        <v>13104330</v>
      </c>
      <c r="M9" s="49">
        <v>7144266</v>
      </c>
      <c r="N9" s="49">
        <v>32752</v>
      </c>
      <c r="O9" s="49">
        <v>674505</v>
      </c>
      <c r="P9" s="49">
        <v>1868294</v>
      </c>
      <c r="Q9" s="49">
        <v>4556783</v>
      </c>
      <c r="R9" s="49">
        <v>5183700</v>
      </c>
      <c r="S9" s="49">
        <v>8655885</v>
      </c>
      <c r="T9" s="49">
        <v>2610651</v>
      </c>
      <c r="U9" s="49">
        <v>6650400</v>
      </c>
      <c r="V9" s="49">
        <v>820000</v>
      </c>
      <c r="W9" s="49">
        <v>0</v>
      </c>
      <c r="X9" s="49">
        <v>5000</v>
      </c>
      <c r="Y9" s="49">
        <v>0</v>
      </c>
      <c r="Z9" s="49">
        <v>10000</v>
      </c>
      <c r="AA9" s="49">
        <v>1711100</v>
      </c>
      <c r="AB9" s="49">
        <v>170000</v>
      </c>
      <c r="AC9" s="49">
        <v>0</v>
      </c>
      <c r="AD9" s="49">
        <v>0</v>
      </c>
      <c r="AE9" s="49">
        <v>0</v>
      </c>
      <c r="AF9" s="49">
        <v>0</v>
      </c>
      <c r="AG9" s="49">
        <v>0</v>
      </c>
      <c r="AH9" s="49">
        <v>19500</v>
      </c>
      <c r="AI9" s="49">
        <v>32032</v>
      </c>
      <c r="AJ9" s="49">
        <v>965273</v>
      </c>
      <c r="AK9" s="49">
        <v>0</v>
      </c>
      <c r="AL9" s="49">
        <v>0</v>
      </c>
      <c r="AM9" s="49">
        <v>0</v>
      </c>
    </row>
    <row r="10" spans="1:39" ht="16.149999999999999" customHeight="1" x14ac:dyDescent="0.2">
      <c r="A10" s="9">
        <v>8</v>
      </c>
      <c r="B10" s="10" t="s">
        <v>648</v>
      </c>
      <c r="C10" s="49">
        <v>954986</v>
      </c>
      <c r="D10" s="49">
        <v>115677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698000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141309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</v>
      </c>
      <c r="AL10" s="49">
        <v>0</v>
      </c>
      <c r="AM10" s="49">
        <v>0</v>
      </c>
    </row>
    <row r="11" spans="1:39" ht="15.75" x14ac:dyDescent="0.2">
      <c r="A11" s="9">
        <v>9</v>
      </c>
      <c r="B11" s="10" t="s">
        <v>649</v>
      </c>
      <c r="C11" s="49">
        <v>21191854</v>
      </c>
      <c r="D11" s="49">
        <v>5424572</v>
      </c>
      <c r="E11" s="49">
        <v>56573</v>
      </c>
      <c r="F11" s="49">
        <v>199537</v>
      </c>
      <c r="G11" s="49">
        <v>0</v>
      </c>
      <c r="H11" s="49">
        <v>0</v>
      </c>
      <c r="I11" s="49">
        <v>19132</v>
      </c>
      <c r="J11" s="49">
        <v>9346</v>
      </c>
      <c r="K11" s="49">
        <v>82297</v>
      </c>
      <c r="L11" s="49">
        <v>3566157</v>
      </c>
      <c r="M11" s="49">
        <v>1633883</v>
      </c>
      <c r="N11" s="49">
        <v>1335160</v>
      </c>
      <c r="O11" s="49">
        <v>370693</v>
      </c>
      <c r="P11" s="49">
        <v>755533</v>
      </c>
      <c r="Q11" s="49">
        <v>1149042</v>
      </c>
      <c r="R11" s="49">
        <v>994988</v>
      </c>
      <c r="S11" s="49">
        <v>3138106</v>
      </c>
      <c r="T11" s="49">
        <v>708814</v>
      </c>
      <c r="U11" s="49">
        <v>0</v>
      </c>
      <c r="V11" s="49">
        <v>0</v>
      </c>
      <c r="W11" s="49">
        <v>425</v>
      </c>
      <c r="X11" s="49">
        <v>0</v>
      </c>
      <c r="Y11" s="49">
        <v>0</v>
      </c>
      <c r="Z11" s="49">
        <v>2317</v>
      </c>
      <c r="AA11" s="49">
        <v>474146</v>
      </c>
      <c r="AB11" s="49">
        <v>15459</v>
      </c>
      <c r="AC11" s="49">
        <v>0</v>
      </c>
      <c r="AD11" s="49">
        <v>0</v>
      </c>
      <c r="AE11" s="49">
        <v>208686</v>
      </c>
      <c r="AF11" s="49">
        <v>0</v>
      </c>
      <c r="AG11" s="49">
        <v>9732</v>
      </c>
      <c r="AH11" s="49">
        <v>510114</v>
      </c>
      <c r="AI11" s="49">
        <v>5962</v>
      </c>
      <c r="AJ11" s="49">
        <v>421544</v>
      </c>
      <c r="AK11" s="49">
        <v>0</v>
      </c>
      <c r="AL11" s="49">
        <v>99636</v>
      </c>
      <c r="AM11" s="49">
        <v>0</v>
      </c>
    </row>
    <row r="12" spans="1:39" ht="15.75" x14ac:dyDescent="0.2">
      <c r="A12" s="11">
        <v>10</v>
      </c>
      <c r="B12" s="12" t="s">
        <v>650</v>
      </c>
      <c r="C12" s="50">
        <v>105156786</v>
      </c>
      <c r="D12" s="50">
        <v>11387368</v>
      </c>
      <c r="E12" s="50">
        <v>202345</v>
      </c>
      <c r="F12" s="50">
        <v>2673581</v>
      </c>
      <c r="G12" s="50">
        <v>0</v>
      </c>
      <c r="H12" s="50">
        <v>0</v>
      </c>
      <c r="I12" s="50">
        <v>89990</v>
      </c>
      <c r="J12" s="50">
        <v>43960</v>
      </c>
      <c r="K12" s="50">
        <v>596958</v>
      </c>
      <c r="L12" s="50">
        <v>16774144</v>
      </c>
      <c r="M12" s="50">
        <v>11296444</v>
      </c>
      <c r="N12" s="50">
        <v>7655294</v>
      </c>
      <c r="O12" s="50">
        <v>1743629</v>
      </c>
      <c r="P12" s="50">
        <v>2636764</v>
      </c>
      <c r="Q12" s="50">
        <v>5705825</v>
      </c>
      <c r="R12" s="50">
        <v>6402929</v>
      </c>
      <c r="S12" s="50">
        <v>15614986</v>
      </c>
      <c r="T12" s="50">
        <v>5690983</v>
      </c>
      <c r="U12" s="50">
        <v>6650400</v>
      </c>
      <c r="V12" s="50">
        <v>820000</v>
      </c>
      <c r="W12" s="50">
        <v>2000</v>
      </c>
      <c r="X12" s="50">
        <v>5000</v>
      </c>
      <c r="Y12" s="50">
        <v>0</v>
      </c>
      <c r="Z12" s="50">
        <v>50775</v>
      </c>
      <c r="AA12" s="50">
        <v>2285342</v>
      </c>
      <c r="AB12" s="50">
        <v>246349</v>
      </c>
      <c r="AC12" s="50">
        <v>0</v>
      </c>
      <c r="AD12" s="50">
        <v>0</v>
      </c>
      <c r="AE12" s="50">
        <v>1183294</v>
      </c>
      <c r="AF12" s="50">
        <v>0</v>
      </c>
      <c r="AG12" s="50">
        <v>45775</v>
      </c>
      <c r="AH12" s="50">
        <v>3004151</v>
      </c>
      <c r="AI12" s="50">
        <v>42045</v>
      </c>
      <c r="AJ12" s="50">
        <v>2206819</v>
      </c>
      <c r="AK12" s="50">
        <v>0</v>
      </c>
      <c r="AL12" s="50">
        <v>99636</v>
      </c>
      <c r="AM12" s="50">
        <v>0</v>
      </c>
    </row>
    <row r="13" spans="1:39" ht="15.75" x14ac:dyDescent="0.2">
      <c r="A13" s="9">
        <v>11</v>
      </c>
      <c r="B13" s="12" t="s">
        <v>651</v>
      </c>
      <c r="C13" s="50">
        <v>1485202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551000</v>
      </c>
      <c r="AG13" s="50">
        <v>0</v>
      </c>
      <c r="AH13" s="50">
        <v>0</v>
      </c>
      <c r="AI13" s="50">
        <v>0</v>
      </c>
      <c r="AJ13" s="50">
        <v>0</v>
      </c>
      <c r="AK13" s="50">
        <v>934202</v>
      </c>
      <c r="AL13" s="50">
        <v>0</v>
      </c>
      <c r="AM13" s="50">
        <v>0</v>
      </c>
    </row>
    <row r="14" spans="1:39" ht="15.75" x14ac:dyDescent="0.2">
      <c r="A14" s="9">
        <v>12</v>
      </c>
      <c r="B14" s="12" t="s">
        <v>652</v>
      </c>
      <c r="C14" s="50">
        <v>29130514</v>
      </c>
      <c r="D14" s="50">
        <v>218163</v>
      </c>
      <c r="E14" s="50">
        <v>0</v>
      </c>
      <c r="F14" s="50">
        <v>0</v>
      </c>
      <c r="G14" s="50">
        <v>124758</v>
      </c>
      <c r="H14" s="50">
        <v>25818693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1563900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1000000</v>
      </c>
      <c r="Z14" s="50">
        <v>0</v>
      </c>
      <c r="AA14" s="50">
        <v>0</v>
      </c>
      <c r="AB14" s="50">
        <v>0</v>
      </c>
      <c r="AC14" s="50">
        <v>120000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185000</v>
      </c>
      <c r="AL14" s="50">
        <v>0</v>
      </c>
      <c r="AM14" s="50">
        <v>100000</v>
      </c>
    </row>
    <row r="15" spans="1:39" ht="15.75" x14ac:dyDescent="0.2">
      <c r="A15" s="9">
        <v>13</v>
      </c>
      <c r="B15" s="12" t="s">
        <v>653</v>
      </c>
      <c r="C15" s="50">
        <v>10380527</v>
      </c>
      <c r="D15" s="50">
        <v>376641</v>
      </c>
      <c r="E15" s="50">
        <v>0</v>
      </c>
      <c r="F15" s="50">
        <v>6357681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3330205</v>
      </c>
      <c r="T15" s="50">
        <v>236100</v>
      </c>
      <c r="U15" s="50">
        <v>0</v>
      </c>
      <c r="V15" s="50">
        <v>0</v>
      </c>
      <c r="W15" s="50">
        <v>79900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</row>
    <row r="16" spans="1:39" ht="15.75" x14ac:dyDescent="0.2">
      <c r="A16" s="9">
        <v>14</v>
      </c>
      <c r="B16" s="12" t="s">
        <v>654</v>
      </c>
      <c r="C16" s="50">
        <v>16717226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16717226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</row>
    <row r="17" spans="1:39" ht="15.75" x14ac:dyDescent="0.2">
      <c r="A17" s="9">
        <v>15</v>
      </c>
      <c r="B17" s="12" t="s">
        <v>655</v>
      </c>
      <c r="C17" s="50">
        <v>5000000</v>
      </c>
      <c r="D17" s="50">
        <v>0</v>
      </c>
      <c r="E17" s="50">
        <v>0</v>
      </c>
      <c r="F17" s="50">
        <v>4000000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1000000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</row>
    <row r="18" spans="1:39" ht="31.5" x14ac:dyDescent="0.2">
      <c r="A18" s="11">
        <v>16</v>
      </c>
      <c r="B18" s="12" t="s">
        <v>658</v>
      </c>
      <c r="C18" s="50">
        <v>235248138</v>
      </c>
      <c r="D18" s="50">
        <v>21410304</v>
      </c>
      <c r="E18" s="50">
        <v>202345</v>
      </c>
      <c r="F18" s="50">
        <v>13031262</v>
      </c>
      <c r="G18" s="50">
        <v>124758</v>
      </c>
      <c r="H18" s="50">
        <v>25818693</v>
      </c>
      <c r="I18" s="50">
        <v>1773097</v>
      </c>
      <c r="J18" s="50">
        <v>16761186</v>
      </c>
      <c r="K18" s="50">
        <v>596958</v>
      </c>
      <c r="L18" s="50">
        <v>16774144</v>
      </c>
      <c r="M18" s="50">
        <v>11296444</v>
      </c>
      <c r="N18" s="50">
        <v>13568636</v>
      </c>
      <c r="O18" s="50">
        <v>1743629</v>
      </c>
      <c r="P18" s="50">
        <v>4200664</v>
      </c>
      <c r="Q18" s="50">
        <v>5705825</v>
      </c>
      <c r="R18" s="50">
        <v>6402929</v>
      </c>
      <c r="S18" s="50">
        <v>32985229</v>
      </c>
      <c r="T18" s="50">
        <v>21976271</v>
      </c>
      <c r="U18" s="50">
        <v>6941065</v>
      </c>
      <c r="V18" s="50">
        <v>820000</v>
      </c>
      <c r="W18" s="50">
        <v>614097</v>
      </c>
      <c r="X18" s="50">
        <v>386865</v>
      </c>
      <c r="Y18" s="50">
        <v>1000000</v>
      </c>
      <c r="Z18" s="50">
        <v>6782856</v>
      </c>
      <c r="AA18" s="50">
        <v>2285342</v>
      </c>
      <c r="AB18" s="50">
        <v>246349</v>
      </c>
      <c r="AC18" s="50">
        <v>120000</v>
      </c>
      <c r="AD18" s="50">
        <v>1000000</v>
      </c>
      <c r="AE18" s="50">
        <v>1183294</v>
      </c>
      <c r="AF18" s="50">
        <v>551000</v>
      </c>
      <c r="AG18" s="50">
        <v>45775</v>
      </c>
      <c r="AH18" s="50">
        <v>9163609</v>
      </c>
      <c r="AI18" s="50">
        <v>3148470</v>
      </c>
      <c r="AJ18" s="50">
        <v>5268204</v>
      </c>
      <c r="AK18" s="50">
        <v>1119202</v>
      </c>
      <c r="AL18" s="50">
        <v>99636</v>
      </c>
      <c r="AM18" s="50">
        <v>100000</v>
      </c>
    </row>
    <row r="19" spans="1:39" ht="15.75" x14ac:dyDescent="0.2">
      <c r="A19" s="9">
        <v>17</v>
      </c>
      <c r="B19" s="12" t="s">
        <v>656</v>
      </c>
      <c r="C19" s="50">
        <v>2322303</v>
      </c>
      <c r="D19" s="50">
        <v>0</v>
      </c>
      <c r="E19" s="50">
        <v>0</v>
      </c>
      <c r="F19" s="50">
        <v>0</v>
      </c>
      <c r="G19" s="50">
        <v>2322303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</row>
    <row r="20" spans="1:39" ht="15.75" x14ac:dyDescent="0.2">
      <c r="A20" s="9">
        <v>18</v>
      </c>
      <c r="B20" s="12" t="s">
        <v>657</v>
      </c>
      <c r="C20" s="50">
        <v>237570441</v>
      </c>
      <c r="D20" s="50">
        <v>21410304</v>
      </c>
      <c r="E20" s="50">
        <v>202345</v>
      </c>
      <c r="F20" s="50">
        <v>13031262</v>
      </c>
      <c r="G20" s="50">
        <v>2447061</v>
      </c>
      <c r="H20" s="50">
        <v>25818693</v>
      </c>
      <c r="I20" s="50">
        <v>1773097</v>
      </c>
      <c r="J20" s="50">
        <v>16761186</v>
      </c>
      <c r="K20" s="50">
        <v>596958</v>
      </c>
      <c r="L20" s="50">
        <v>16774144</v>
      </c>
      <c r="M20" s="50">
        <v>11296444</v>
      </c>
      <c r="N20" s="50">
        <v>13568636</v>
      </c>
      <c r="O20" s="50">
        <v>1743629</v>
      </c>
      <c r="P20" s="50">
        <v>4200664</v>
      </c>
      <c r="Q20" s="50">
        <v>5705825</v>
      </c>
      <c r="R20" s="50">
        <v>6402929</v>
      </c>
      <c r="S20" s="50">
        <v>32985229</v>
      </c>
      <c r="T20" s="50">
        <v>21976271</v>
      </c>
      <c r="U20" s="50">
        <v>6941065</v>
      </c>
      <c r="V20" s="50">
        <v>820000</v>
      </c>
      <c r="W20" s="50">
        <v>614097</v>
      </c>
      <c r="X20" s="50">
        <v>386865</v>
      </c>
      <c r="Y20" s="50">
        <v>1000000</v>
      </c>
      <c r="Z20" s="50">
        <v>6782856</v>
      </c>
      <c r="AA20" s="50">
        <v>2285342</v>
      </c>
      <c r="AB20" s="50">
        <v>246349</v>
      </c>
      <c r="AC20" s="50">
        <v>120000</v>
      </c>
      <c r="AD20" s="50">
        <v>1000000</v>
      </c>
      <c r="AE20" s="50">
        <v>1183294</v>
      </c>
      <c r="AF20" s="50">
        <v>551000</v>
      </c>
      <c r="AG20" s="50">
        <v>45775</v>
      </c>
      <c r="AH20" s="50">
        <v>9163609</v>
      </c>
      <c r="AI20" s="50">
        <v>3148470</v>
      </c>
      <c r="AJ20" s="50">
        <v>5268204</v>
      </c>
      <c r="AK20" s="50">
        <v>1119202</v>
      </c>
      <c r="AL20" s="50">
        <v>99636</v>
      </c>
      <c r="AM20" s="50">
        <v>100000</v>
      </c>
    </row>
    <row r="21" spans="1:39" ht="15.75" x14ac:dyDescent="0.2">
      <c r="A21" s="9">
        <v>19</v>
      </c>
      <c r="B21" s="10" t="s">
        <v>195</v>
      </c>
      <c r="C21" s="49">
        <v>22</v>
      </c>
      <c r="D21" s="49">
        <v>5</v>
      </c>
      <c r="E21" s="49">
        <v>0</v>
      </c>
      <c r="F21" s="49">
        <v>0</v>
      </c>
      <c r="G21" s="49">
        <v>0</v>
      </c>
      <c r="H21" s="49">
        <v>0</v>
      </c>
      <c r="I21" s="49">
        <v>2</v>
      </c>
      <c r="J21" s="49">
        <v>0</v>
      </c>
      <c r="K21" s="49">
        <v>0</v>
      </c>
      <c r="L21" s="49">
        <v>0</v>
      </c>
      <c r="M21" s="49">
        <v>0</v>
      </c>
      <c r="N21" s="49">
        <v>2</v>
      </c>
      <c r="O21" s="49">
        <v>0</v>
      </c>
      <c r="P21" s="49">
        <v>0</v>
      </c>
      <c r="Q21" s="49">
        <v>0</v>
      </c>
      <c r="R21" s="49">
        <v>0</v>
      </c>
      <c r="S21" s="49">
        <v>4</v>
      </c>
      <c r="T21" s="49">
        <v>3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2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2</v>
      </c>
      <c r="AI21" s="49">
        <v>1</v>
      </c>
      <c r="AJ21" s="49">
        <v>1</v>
      </c>
      <c r="AK21" s="49">
        <v>0</v>
      </c>
      <c r="AL21" s="49">
        <v>0</v>
      </c>
      <c r="AM21" s="49">
        <v>0</v>
      </c>
    </row>
  </sheetData>
  <mergeCells count="1">
    <mergeCell ref="A1:AM1"/>
  </mergeCells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Header>&amp;L&amp;"Times New Roman,Félkövér"&amp;12
Mátraszentimre Községi Önkormányzat 2017. évi kiadásai kormányzati funkciónként
&amp;R&amp;"Times New Roman,Félkövér"&amp;12 4. sz. melléklet a 5/2018. (VI.28.) sz. Önkormányzati rendelethez 
&amp;10Adatok forintban!</oddHeader>
    <oddFooter>&amp;L
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view="pageLayout" zoomScaleNormal="100" workbookViewId="0">
      <selection activeCell="F4" sqref="F4"/>
    </sheetView>
  </sheetViews>
  <sheetFormatPr defaultRowHeight="12.75" x14ac:dyDescent="0.2"/>
  <cols>
    <col min="1" max="1" width="3.42578125" bestFit="1" customWidth="1"/>
    <col min="2" max="2" width="41.42578125" customWidth="1"/>
    <col min="3" max="3" width="12.42578125" bestFit="1" customWidth="1"/>
    <col min="4" max="4" width="11.140625" customWidth="1"/>
    <col min="5" max="5" width="9.28515625" bestFit="1" customWidth="1"/>
    <col min="6" max="6" width="11" bestFit="1" customWidth="1"/>
    <col min="7" max="7" width="12.140625" bestFit="1" customWidth="1"/>
    <col min="8" max="9" width="11.42578125" bestFit="1" customWidth="1"/>
    <col min="10" max="10" width="11.140625" bestFit="1" customWidth="1"/>
    <col min="11" max="11" width="11.5703125" bestFit="1" customWidth="1"/>
    <col min="12" max="13" width="10.42578125" bestFit="1" customWidth="1"/>
    <col min="14" max="14" width="10.140625" bestFit="1" customWidth="1"/>
    <col min="15" max="15" width="11.5703125" bestFit="1" customWidth="1"/>
    <col min="16" max="16" width="11.42578125" bestFit="1" customWidth="1"/>
    <col min="17" max="17" width="11.28515625" bestFit="1" customWidth="1"/>
    <col min="18" max="18" width="10.85546875" bestFit="1" customWidth="1"/>
    <col min="19" max="19" width="9.85546875" bestFit="1" customWidth="1"/>
    <col min="20" max="21" width="10.28515625" bestFit="1" customWidth="1"/>
    <col min="22" max="22" width="8.85546875" bestFit="1" customWidth="1"/>
    <col min="23" max="23" width="12.5703125" bestFit="1" customWidth="1"/>
    <col min="24" max="24" width="8.85546875" bestFit="1" customWidth="1"/>
  </cols>
  <sheetData>
    <row r="1" spans="1:25" s="17" customFormat="1" ht="111.75" customHeight="1" x14ac:dyDescent="0.2">
      <c r="A1" s="44"/>
      <c r="B1" s="44" t="s">
        <v>5</v>
      </c>
      <c r="C1" s="44" t="s">
        <v>158</v>
      </c>
      <c r="D1" s="44" t="s">
        <v>660</v>
      </c>
      <c r="E1" s="44" t="s">
        <v>678</v>
      </c>
      <c r="F1" s="44" t="s">
        <v>611</v>
      </c>
      <c r="G1" s="44" t="s">
        <v>679</v>
      </c>
      <c r="H1" s="44" t="s">
        <v>680</v>
      </c>
      <c r="I1" s="44" t="s">
        <v>681</v>
      </c>
      <c r="J1" s="44" t="s">
        <v>682</v>
      </c>
      <c r="K1" s="44" t="s">
        <v>618</v>
      </c>
      <c r="L1" s="44" t="s">
        <v>169</v>
      </c>
      <c r="M1" s="44" t="s">
        <v>683</v>
      </c>
      <c r="N1" s="44" t="s">
        <v>684</v>
      </c>
      <c r="O1" s="44" t="s">
        <v>685</v>
      </c>
      <c r="P1" s="44" t="s">
        <v>175</v>
      </c>
      <c r="Q1" s="44" t="s">
        <v>176</v>
      </c>
      <c r="R1" s="44" t="s">
        <v>686</v>
      </c>
      <c r="S1" s="44" t="s">
        <v>687</v>
      </c>
      <c r="T1" s="44" t="s">
        <v>688</v>
      </c>
      <c r="U1" s="44" t="s">
        <v>689</v>
      </c>
      <c r="V1" s="44" t="s">
        <v>690</v>
      </c>
      <c r="W1" s="44" t="s">
        <v>691</v>
      </c>
      <c r="X1" s="44" t="s">
        <v>692</v>
      </c>
    </row>
    <row r="2" spans="1:25" ht="20.25" customHeight="1" x14ac:dyDescent="0.2">
      <c r="A2" s="57">
        <v>1</v>
      </c>
      <c r="B2" s="58" t="s">
        <v>661</v>
      </c>
      <c r="C2" s="59">
        <v>61229224</v>
      </c>
      <c r="D2" s="59">
        <v>0</v>
      </c>
      <c r="E2" s="59">
        <v>0</v>
      </c>
      <c r="F2" s="59">
        <v>0</v>
      </c>
      <c r="G2" s="59">
        <v>61229224</v>
      </c>
      <c r="H2" s="59">
        <v>0</v>
      </c>
      <c r="I2" s="59">
        <v>0</v>
      </c>
      <c r="J2" s="59">
        <v>0</v>
      </c>
      <c r="K2" s="59">
        <v>0</v>
      </c>
      <c r="L2" s="59">
        <v>0</v>
      </c>
      <c r="M2" s="59">
        <v>0</v>
      </c>
      <c r="N2" s="59">
        <v>0</v>
      </c>
      <c r="O2" s="59">
        <v>0</v>
      </c>
      <c r="P2" s="59">
        <v>0</v>
      </c>
      <c r="Q2" s="59">
        <v>0</v>
      </c>
      <c r="R2" s="59">
        <v>0</v>
      </c>
      <c r="S2" s="59">
        <v>0</v>
      </c>
      <c r="T2" s="59">
        <v>0</v>
      </c>
      <c r="U2" s="59">
        <v>0</v>
      </c>
      <c r="V2" s="59">
        <v>0</v>
      </c>
      <c r="W2" s="59">
        <v>0</v>
      </c>
      <c r="X2" s="59">
        <v>0</v>
      </c>
      <c r="Y2" s="56"/>
    </row>
    <row r="3" spans="1:25" ht="25.5" x14ac:dyDescent="0.2">
      <c r="A3" s="57">
        <v>2</v>
      </c>
      <c r="B3" s="58" t="s">
        <v>662</v>
      </c>
      <c r="C3" s="59">
        <v>21755931</v>
      </c>
      <c r="D3" s="59">
        <v>0</v>
      </c>
      <c r="E3" s="59">
        <v>0</v>
      </c>
      <c r="F3" s="59">
        <v>0</v>
      </c>
      <c r="G3" s="59">
        <v>108000</v>
      </c>
      <c r="H3" s="59">
        <v>2700000</v>
      </c>
      <c r="I3" s="59">
        <v>1424231</v>
      </c>
      <c r="J3" s="59">
        <v>0</v>
      </c>
      <c r="K3" s="59">
        <v>0</v>
      </c>
      <c r="L3" s="59">
        <v>0</v>
      </c>
      <c r="M3" s="59">
        <v>0</v>
      </c>
      <c r="N3" s="59">
        <v>0</v>
      </c>
      <c r="O3" s="59">
        <v>0</v>
      </c>
      <c r="P3" s="59">
        <v>15046200</v>
      </c>
      <c r="Q3" s="59">
        <v>1228500</v>
      </c>
      <c r="R3" s="59">
        <v>405400</v>
      </c>
      <c r="S3" s="59">
        <v>843600</v>
      </c>
      <c r="T3" s="59">
        <v>0</v>
      </c>
      <c r="U3" s="59">
        <v>0</v>
      </c>
      <c r="V3" s="59">
        <v>0</v>
      </c>
      <c r="W3" s="59">
        <v>0</v>
      </c>
      <c r="X3" s="59">
        <v>0</v>
      </c>
      <c r="Y3" s="56"/>
    </row>
    <row r="4" spans="1:25" s="17" customFormat="1" ht="25.5" x14ac:dyDescent="0.2">
      <c r="A4" s="60">
        <v>3</v>
      </c>
      <c r="B4" s="61" t="s">
        <v>663</v>
      </c>
      <c r="C4" s="62">
        <v>82985155</v>
      </c>
      <c r="D4" s="62">
        <v>0</v>
      </c>
      <c r="E4" s="62">
        <v>0</v>
      </c>
      <c r="F4" s="62">
        <v>0</v>
      </c>
      <c r="G4" s="62">
        <v>61337224</v>
      </c>
      <c r="H4" s="62">
        <v>2700000</v>
      </c>
      <c r="I4" s="62">
        <v>1424231</v>
      </c>
      <c r="J4" s="62">
        <v>0</v>
      </c>
      <c r="K4" s="62">
        <v>0</v>
      </c>
      <c r="L4" s="62">
        <v>0</v>
      </c>
      <c r="M4" s="62">
        <v>0</v>
      </c>
      <c r="N4" s="62">
        <v>0</v>
      </c>
      <c r="O4" s="62">
        <v>0</v>
      </c>
      <c r="P4" s="62">
        <v>15046200</v>
      </c>
      <c r="Q4" s="62">
        <v>1228500</v>
      </c>
      <c r="R4" s="62">
        <v>405400</v>
      </c>
      <c r="S4" s="62">
        <v>843600</v>
      </c>
      <c r="T4" s="62">
        <v>0</v>
      </c>
      <c r="U4" s="62">
        <v>0</v>
      </c>
      <c r="V4" s="62">
        <v>0</v>
      </c>
      <c r="W4" s="62">
        <v>0</v>
      </c>
      <c r="X4" s="62">
        <v>0</v>
      </c>
    </row>
    <row r="5" spans="1:25" x14ac:dyDescent="0.2">
      <c r="A5" s="57">
        <v>4</v>
      </c>
      <c r="B5" s="58" t="s">
        <v>128</v>
      </c>
      <c r="C5" s="59">
        <v>1632000</v>
      </c>
      <c r="D5" s="59">
        <v>0</v>
      </c>
      <c r="E5" s="59">
        <v>0</v>
      </c>
      <c r="F5" s="59">
        <v>0</v>
      </c>
      <c r="G5" s="59">
        <v>1632000</v>
      </c>
      <c r="H5" s="59">
        <v>0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9">
        <v>0</v>
      </c>
      <c r="O5" s="59">
        <v>0</v>
      </c>
      <c r="P5" s="59">
        <v>0</v>
      </c>
      <c r="Q5" s="59">
        <v>0</v>
      </c>
      <c r="R5" s="59">
        <v>0</v>
      </c>
      <c r="S5" s="59">
        <v>0</v>
      </c>
      <c r="T5" s="59">
        <v>0</v>
      </c>
      <c r="U5" s="59">
        <v>0</v>
      </c>
      <c r="V5" s="59">
        <v>0</v>
      </c>
      <c r="W5" s="59">
        <v>0</v>
      </c>
      <c r="X5" s="59">
        <v>0</v>
      </c>
      <c r="Y5" s="56"/>
    </row>
    <row r="6" spans="1:25" s="17" customFormat="1" ht="25.5" x14ac:dyDescent="0.2">
      <c r="A6" s="60">
        <v>5</v>
      </c>
      <c r="B6" s="61" t="s">
        <v>664</v>
      </c>
      <c r="C6" s="62">
        <v>1632000</v>
      </c>
      <c r="D6" s="62">
        <v>0</v>
      </c>
      <c r="E6" s="62">
        <v>0</v>
      </c>
      <c r="F6" s="62">
        <v>0</v>
      </c>
      <c r="G6" s="62">
        <v>1632000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  <c r="P6" s="62">
        <v>0</v>
      </c>
      <c r="Q6" s="62">
        <v>0</v>
      </c>
      <c r="R6" s="62">
        <v>0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</row>
    <row r="7" spans="1:25" x14ac:dyDescent="0.2">
      <c r="A7" s="57">
        <v>6</v>
      </c>
      <c r="B7" s="58" t="s">
        <v>665</v>
      </c>
      <c r="C7" s="59">
        <v>55571208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55571208</v>
      </c>
      <c r="X7" s="59">
        <v>0</v>
      </c>
      <c r="Y7" s="56"/>
    </row>
    <row r="8" spans="1:25" x14ac:dyDescent="0.2">
      <c r="A8" s="57">
        <v>7</v>
      </c>
      <c r="B8" s="58" t="s">
        <v>666</v>
      </c>
      <c r="C8" s="59">
        <v>97500234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97500234</v>
      </c>
      <c r="X8" s="59">
        <v>0</v>
      </c>
      <c r="Y8" s="56"/>
    </row>
    <row r="9" spans="1:25" x14ac:dyDescent="0.2">
      <c r="A9" s="57">
        <v>8</v>
      </c>
      <c r="B9" s="58" t="s">
        <v>667</v>
      </c>
      <c r="C9" s="59">
        <v>228059</v>
      </c>
      <c r="D9" s="59">
        <v>33961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194098</v>
      </c>
      <c r="X9" s="59">
        <v>0</v>
      </c>
      <c r="Y9" s="56"/>
    </row>
    <row r="10" spans="1:25" s="17" customFormat="1" x14ac:dyDescent="0.2">
      <c r="A10" s="60">
        <v>9</v>
      </c>
      <c r="B10" s="61" t="s">
        <v>668</v>
      </c>
      <c r="C10" s="62">
        <v>153299501</v>
      </c>
      <c r="D10" s="62">
        <v>33961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153265540</v>
      </c>
      <c r="X10" s="62">
        <v>0</v>
      </c>
    </row>
    <row r="11" spans="1:25" x14ac:dyDescent="0.2">
      <c r="A11" s="57">
        <v>10</v>
      </c>
      <c r="B11" s="58" t="s">
        <v>141</v>
      </c>
      <c r="C11" s="59">
        <v>9449</v>
      </c>
      <c r="D11" s="59">
        <v>0</v>
      </c>
      <c r="E11" s="59">
        <v>0</v>
      </c>
      <c r="F11" s="59">
        <v>9449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6"/>
    </row>
    <row r="12" spans="1:25" x14ac:dyDescent="0.2">
      <c r="A12" s="57">
        <v>11</v>
      </c>
      <c r="B12" s="58" t="s">
        <v>669</v>
      </c>
      <c r="C12" s="59">
        <v>12555920</v>
      </c>
      <c r="D12" s="59">
        <v>276784</v>
      </c>
      <c r="E12" s="59">
        <v>320000</v>
      </c>
      <c r="F12" s="59">
        <v>5416522</v>
      </c>
      <c r="G12" s="59">
        <v>0</v>
      </c>
      <c r="H12" s="59">
        <v>0</v>
      </c>
      <c r="I12" s="59">
        <v>0</v>
      </c>
      <c r="J12" s="59">
        <v>458189</v>
      </c>
      <c r="K12" s="59">
        <v>35567</v>
      </c>
      <c r="L12" s="59">
        <v>2753186</v>
      </c>
      <c r="M12" s="59">
        <v>0</v>
      </c>
      <c r="N12" s="59">
        <v>359116</v>
      </c>
      <c r="O12" s="59">
        <v>90041</v>
      </c>
      <c r="P12" s="59">
        <v>0</v>
      </c>
      <c r="Q12" s="59">
        <v>0</v>
      </c>
      <c r="R12" s="59">
        <v>0</v>
      </c>
      <c r="S12" s="59">
        <v>0</v>
      </c>
      <c r="T12" s="59">
        <v>2846515</v>
      </c>
      <c r="U12" s="59">
        <v>0</v>
      </c>
      <c r="V12" s="59">
        <v>0</v>
      </c>
      <c r="W12" s="59">
        <v>0</v>
      </c>
      <c r="X12" s="59">
        <v>0</v>
      </c>
      <c r="Y12" s="56"/>
    </row>
    <row r="13" spans="1:25" x14ac:dyDescent="0.2">
      <c r="A13" s="57">
        <v>12</v>
      </c>
      <c r="B13" s="58" t="s">
        <v>670</v>
      </c>
      <c r="C13" s="59">
        <v>254104</v>
      </c>
      <c r="D13" s="59">
        <v>0</v>
      </c>
      <c r="E13" s="59">
        <v>0</v>
      </c>
      <c r="F13" s="59">
        <v>151742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102362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6"/>
    </row>
    <row r="14" spans="1:25" x14ac:dyDescent="0.2">
      <c r="A14" s="57">
        <v>13</v>
      </c>
      <c r="B14" s="58" t="s">
        <v>145</v>
      </c>
      <c r="C14" s="59">
        <v>4137668</v>
      </c>
      <c r="D14" s="59">
        <v>0</v>
      </c>
      <c r="E14" s="59">
        <v>0</v>
      </c>
      <c r="F14" s="59">
        <v>0</v>
      </c>
      <c r="G14" s="59">
        <v>1870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4135798</v>
      </c>
      <c r="V14" s="59">
        <v>0</v>
      </c>
      <c r="W14" s="59">
        <v>0</v>
      </c>
      <c r="X14" s="59">
        <v>0</v>
      </c>
      <c r="Y14" s="56"/>
    </row>
    <row r="15" spans="1:25" x14ac:dyDescent="0.2">
      <c r="A15" s="57">
        <v>14</v>
      </c>
      <c r="B15" s="58" t="s">
        <v>146</v>
      </c>
      <c r="C15" s="59">
        <v>3293486</v>
      </c>
      <c r="D15" s="59">
        <v>73922</v>
      </c>
      <c r="E15" s="59">
        <v>68850</v>
      </c>
      <c r="F15" s="59">
        <v>239270</v>
      </c>
      <c r="G15" s="59">
        <v>505</v>
      </c>
      <c r="H15" s="59">
        <v>0</v>
      </c>
      <c r="I15" s="59">
        <v>0</v>
      </c>
      <c r="J15" s="59">
        <v>123711</v>
      </c>
      <c r="K15" s="59">
        <v>9603</v>
      </c>
      <c r="L15" s="59">
        <v>743359</v>
      </c>
      <c r="M15" s="59">
        <v>27638</v>
      </c>
      <c r="N15" s="59">
        <v>96962</v>
      </c>
      <c r="O15" s="59">
        <v>24311</v>
      </c>
      <c r="P15" s="59">
        <v>0</v>
      </c>
      <c r="Q15" s="59">
        <v>0</v>
      </c>
      <c r="R15" s="59">
        <v>0</v>
      </c>
      <c r="S15" s="59">
        <v>0</v>
      </c>
      <c r="T15" s="59">
        <v>768573</v>
      </c>
      <c r="U15" s="59">
        <v>1116782</v>
      </c>
      <c r="V15" s="59">
        <v>0</v>
      </c>
      <c r="W15" s="59">
        <v>0</v>
      </c>
      <c r="X15" s="59">
        <v>0</v>
      </c>
      <c r="Y15" s="56"/>
    </row>
    <row r="16" spans="1:25" x14ac:dyDescent="0.2">
      <c r="A16" s="57">
        <v>15</v>
      </c>
      <c r="B16" s="58" t="s">
        <v>671</v>
      </c>
      <c r="C16" s="59">
        <v>30092</v>
      </c>
      <c r="D16" s="59">
        <v>30084</v>
      </c>
      <c r="E16" s="59">
        <v>0</v>
      </c>
      <c r="F16" s="59">
        <v>3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2</v>
      </c>
      <c r="O16" s="59">
        <v>3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6"/>
    </row>
    <row r="17" spans="1:24" s="17" customFormat="1" x14ac:dyDescent="0.2">
      <c r="A17" s="60">
        <v>16</v>
      </c>
      <c r="B17" s="61" t="s">
        <v>672</v>
      </c>
      <c r="C17" s="62">
        <v>20280719</v>
      </c>
      <c r="D17" s="62">
        <v>380790</v>
      </c>
      <c r="E17" s="62">
        <v>388850</v>
      </c>
      <c r="F17" s="62">
        <v>5816986</v>
      </c>
      <c r="G17" s="62">
        <v>2375</v>
      </c>
      <c r="H17" s="62">
        <v>0</v>
      </c>
      <c r="I17" s="62">
        <v>0</v>
      </c>
      <c r="J17" s="62">
        <v>581900</v>
      </c>
      <c r="K17" s="62">
        <v>45170</v>
      </c>
      <c r="L17" s="62">
        <v>3496545</v>
      </c>
      <c r="M17" s="62">
        <v>130000</v>
      </c>
      <c r="N17" s="62">
        <v>456080</v>
      </c>
      <c r="O17" s="62">
        <v>114355</v>
      </c>
      <c r="P17" s="62">
        <v>0</v>
      </c>
      <c r="Q17" s="62">
        <v>0</v>
      </c>
      <c r="R17" s="62">
        <v>0</v>
      </c>
      <c r="S17" s="62">
        <v>0</v>
      </c>
      <c r="T17" s="62">
        <v>3615088</v>
      </c>
      <c r="U17" s="62">
        <v>5252580</v>
      </c>
      <c r="V17" s="62">
        <v>0</v>
      </c>
      <c r="W17" s="62">
        <v>0</v>
      </c>
      <c r="X17" s="62">
        <v>0</v>
      </c>
    </row>
    <row r="18" spans="1:24" s="17" customFormat="1" x14ac:dyDescent="0.2">
      <c r="A18" s="60">
        <v>17</v>
      </c>
      <c r="B18" s="61" t="s">
        <v>673</v>
      </c>
      <c r="C18" s="62">
        <v>252000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147000</v>
      </c>
      <c r="W18" s="62">
        <v>0</v>
      </c>
      <c r="X18" s="62">
        <v>105000</v>
      </c>
    </row>
    <row r="19" spans="1:24" s="17" customFormat="1" ht="18" customHeight="1" x14ac:dyDescent="0.2">
      <c r="A19" s="60">
        <v>18</v>
      </c>
      <c r="B19" s="61" t="s">
        <v>674</v>
      </c>
      <c r="C19" s="62">
        <v>1000000</v>
      </c>
      <c r="D19" s="62">
        <v>0</v>
      </c>
      <c r="E19" s="62">
        <v>0</v>
      </c>
      <c r="F19" s="62">
        <v>1000000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</row>
    <row r="20" spans="1:24" s="17" customFormat="1" ht="25.5" x14ac:dyDescent="0.2">
      <c r="A20" s="60">
        <v>19</v>
      </c>
      <c r="B20" s="61" t="s">
        <v>675</v>
      </c>
      <c r="C20" s="62">
        <v>259449375</v>
      </c>
      <c r="D20" s="62">
        <v>414751</v>
      </c>
      <c r="E20" s="62">
        <v>388850</v>
      </c>
      <c r="F20" s="62">
        <v>6816986</v>
      </c>
      <c r="G20" s="62">
        <v>62971599</v>
      </c>
      <c r="H20" s="62">
        <v>2700000</v>
      </c>
      <c r="I20" s="62">
        <v>1424231</v>
      </c>
      <c r="J20" s="62">
        <v>581900</v>
      </c>
      <c r="K20" s="62">
        <v>45170</v>
      </c>
      <c r="L20" s="62">
        <v>3496545</v>
      </c>
      <c r="M20" s="62">
        <v>130000</v>
      </c>
      <c r="N20" s="62">
        <v>456080</v>
      </c>
      <c r="O20" s="62">
        <v>114355</v>
      </c>
      <c r="P20" s="62">
        <v>15046200</v>
      </c>
      <c r="Q20" s="62">
        <v>1228500</v>
      </c>
      <c r="R20" s="62">
        <v>405400</v>
      </c>
      <c r="S20" s="62">
        <v>843600</v>
      </c>
      <c r="T20" s="62">
        <v>3615088</v>
      </c>
      <c r="U20" s="62">
        <v>5252580</v>
      </c>
      <c r="V20" s="62">
        <v>147000</v>
      </c>
      <c r="W20" s="62">
        <v>153265540</v>
      </c>
      <c r="X20" s="62">
        <v>105000</v>
      </c>
    </row>
    <row r="21" spans="1:24" s="17" customFormat="1" x14ac:dyDescent="0.2">
      <c r="A21" s="60">
        <v>20</v>
      </c>
      <c r="B21" s="61" t="s">
        <v>676</v>
      </c>
      <c r="C21" s="62">
        <v>31371116</v>
      </c>
      <c r="D21" s="62">
        <v>0</v>
      </c>
      <c r="E21" s="62">
        <v>0</v>
      </c>
      <c r="F21" s="62">
        <v>0</v>
      </c>
      <c r="G21" s="62">
        <v>2577159</v>
      </c>
      <c r="H21" s="62">
        <v>28793957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</row>
    <row r="22" spans="1:24" s="17" customFormat="1" x14ac:dyDescent="0.2">
      <c r="A22" s="60">
        <v>21</v>
      </c>
      <c r="B22" s="61" t="s">
        <v>677</v>
      </c>
      <c r="C22" s="62">
        <v>290820491</v>
      </c>
      <c r="D22" s="62">
        <v>414751</v>
      </c>
      <c r="E22" s="62">
        <v>388850</v>
      </c>
      <c r="F22" s="62">
        <v>6816986</v>
      </c>
      <c r="G22" s="62">
        <v>65548758</v>
      </c>
      <c r="H22" s="62">
        <v>31493957</v>
      </c>
      <c r="I22" s="62">
        <v>1424231</v>
      </c>
      <c r="J22" s="62">
        <v>581900</v>
      </c>
      <c r="K22" s="62">
        <v>45170</v>
      </c>
      <c r="L22" s="62">
        <v>3496545</v>
      </c>
      <c r="M22" s="62">
        <v>130000</v>
      </c>
      <c r="N22" s="62">
        <v>456080</v>
      </c>
      <c r="O22" s="62">
        <v>114355</v>
      </c>
      <c r="P22" s="62">
        <v>15046200</v>
      </c>
      <c r="Q22" s="62">
        <v>1228500</v>
      </c>
      <c r="R22" s="62">
        <v>405400</v>
      </c>
      <c r="S22" s="62">
        <v>843600</v>
      </c>
      <c r="T22" s="62">
        <v>3615088</v>
      </c>
      <c r="U22" s="62">
        <v>5252580</v>
      </c>
      <c r="V22" s="62">
        <v>147000</v>
      </c>
      <c r="W22" s="62">
        <v>153265540</v>
      </c>
      <c r="X22" s="62">
        <v>105000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&amp;L&amp;"Times New Roman,Félkövér"&amp;12Mátraszentimre Községi Önkormányzat 2017. évi bevételei kormányzati funkciónként
&amp;C&amp;P&amp;R&amp;"Times New Roman,Félkövér"5. sz. melléklet a  5/2018. (VI.28.) sz. Önkormányzati rendelehez
Adatok forintban!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Layout" zoomScaleNormal="100" workbookViewId="0">
      <selection activeCell="A2" sqref="A2:C2"/>
    </sheetView>
  </sheetViews>
  <sheetFormatPr defaultRowHeight="12.75" x14ac:dyDescent="0.2"/>
  <cols>
    <col min="1" max="1" width="8.28515625" customWidth="1"/>
    <col min="2" max="2" width="57.42578125" customWidth="1"/>
    <col min="3" max="3" width="16.42578125" customWidth="1"/>
  </cols>
  <sheetData>
    <row r="1" spans="1:3" ht="15.75" x14ac:dyDescent="0.25">
      <c r="A1" s="55"/>
      <c r="B1" s="203" t="s">
        <v>884</v>
      </c>
      <c r="C1" s="203"/>
    </row>
    <row r="2" spans="1:3" ht="15.75" x14ac:dyDescent="0.2">
      <c r="A2" s="204" t="s">
        <v>693</v>
      </c>
      <c r="B2" s="205"/>
      <c r="C2" s="205"/>
    </row>
    <row r="3" spans="1:3" ht="15.75" x14ac:dyDescent="0.2">
      <c r="A3" s="84"/>
      <c r="B3" s="87"/>
      <c r="C3" s="88" t="s">
        <v>523</v>
      </c>
    </row>
    <row r="4" spans="1:3" s="17" customFormat="1" ht="15.75" customHeight="1" x14ac:dyDescent="0.2">
      <c r="A4" s="202"/>
      <c r="B4" s="202"/>
      <c r="C4" s="202"/>
    </row>
    <row r="5" spans="1:3" ht="24.75" customHeight="1" x14ac:dyDescent="0.2">
      <c r="A5" s="85"/>
      <c r="B5" s="85" t="s">
        <v>5</v>
      </c>
      <c r="C5" s="85" t="s">
        <v>197</v>
      </c>
    </row>
    <row r="6" spans="1:3" ht="24" customHeight="1" x14ac:dyDescent="0.2">
      <c r="A6" s="89" t="s">
        <v>9</v>
      </c>
      <c r="B6" s="90" t="s">
        <v>198</v>
      </c>
      <c r="C6" s="91">
        <v>259449375</v>
      </c>
    </row>
    <row r="7" spans="1:3" ht="23.25" customHeight="1" x14ac:dyDescent="0.2">
      <c r="A7" s="89" t="s">
        <v>1</v>
      </c>
      <c r="B7" s="90" t="s">
        <v>199</v>
      </c>
      <c r="C7" s="91">
        <v>235248138</v>
      </c>
    </row>
    <row r="8" spans="1:3" ht="31.5" x14ac:dyDescent="0.2">
      <c r="A8" s="92" t="s">
        <v>2</v>
      </c>
      <c r="B8" s="93" t="s">
        <v>200</v>
      </c>
      <c r="C8" s="94">
        <v>24201237</v>
      </c>
    </row>
    <row r="9" spans="1:3" ht="24" customHeight="1" x14ac:dyDescent="0.2">
      <c r="A9" s="89" t="s">
        <v>3</v>
      </c>
      <c r="B9" s="90" t="s">
        <v>201</v>
      </c>
      <c r="C9" s="91">
        <v>31371116</v>
      </c>
    </row>
    <row r="10" spans="1:3" ht="23.25" customHeight="1" x14ac:dyDescent="0.2">
      <c r="A10" s="89" t="s">
        <v>122</v>
      </c>
      <c r="B10" s="90" t="s">
        <v>202</v>
      </c>
      <c r="C10" s="91">
        <v>2322303</v>
      </c>
    </row>
    <row r="11" spans="1:3" ht="27" customHeight="1" x14ac:dyDescent="0.2">
      <c r="A11" s="92" t="s">
        <v>12</v>
      </c>
      <c r="B11" s="93" t="s">
        <v>203</v>
      </c>
      <c r="C11" s="94">
        <v>29048813</v>
      </c>
    </row>
    <row r="12" spans="1:3" ht="21" customHeight="1" x14ac:dyDescent="0.2">
      <c r="A12" s="92" t="s">
        <v>14</v>
      </c>
      <c r="B12" s="93" t="s">
        <v>204</v>
      </c>
      <c r="C12" s="94">
        <v>53250050</v>
      </c>
    </row>
    <row r="13" spans="1:3" ht="27.75" customHeight="1" x14ac:dyDescent="0.2">
      <c r="A13" s="92" t="s">
        <v>24</v>
      </c>
      <c r="B13" s="93" t="s">
        <v>205</v>
      </c>
      <c r="C13" s="94">
        <v>53250050</v>
      </c>
    </row>
    <row r="14" spans="1:3" ht="25.5" customHeight="1" x14ac:dyDescent="0.2">
      <c r="A14" s="92" t="s">
        <v>27</v>
      </c>
      <c r="B14" s="93" t="s">
        <v>206</v>
      </c>
      <c r="C14" s="94">
        <v>53250050</v>
      </c>
    </row>
    <row r="15" spans="1:3" ht="15.75" x14ac:dyDescent="0.25">
      <c r="A15" s="55"/>
      <c r="B15" s="55"/>
      <c r="C15" s="55"/>
    </row>
  </sheetData>
  <mergeCells count="3">
    <mergeCell ref="A4:C4"/>
    <mergeCell ref="B1:C1"/>
    <mergeCell ref="A2:C2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Layout" zoomScaleNormal="100" workbookViewId="0">
      <selection activeCell="G1" sqref="G1:L1"/>
    </sheetView>
  </sheetViews>
  <sheetFormatPr defaultRowHeight="12.75" x14ac:dyDescent="0.2"/>
  <cols>
    <col min="1" max="1" width="3.28515625" bestFit="1" customWidth="1"/>
    <col min="2" max="2" width="31" customWidth="1"/>
    <col min="3" max="3" width="9.7109375" customWidth="1"/>
    <col min="4" max="4" width="11.28515625" bestFit="1" customWidth="1"/>
    <col min="5" max="5" width="10.28515625" bestFit="1" customWidth="1"/>
    <col min="6" max="6" width="10.140625" customWidth="1"/>
    <col min="7" max="7" width="9.42578125" customWidth="1"/>
    <col min="8" max="8" width="10.140625" bestFit="1" customWidth="1"/>
    <col min="9" max="9" width="8.7109375" bestFit="1" customWidth="1"/>
    <col min="10" max="10" width="7.5703125" customWidth="1"/>
    <col min="11" max="11" width="10.7109375" bestFit="1" customWidth="1"/>
    <col min="12" max="12" width="10.42578125" customWidth="1"/>
  </cols>
  <sheetData>
    <row r="1" spans="1:12" x14ac:dyDescent="0.2">
      <c r="G1" s="206" t="s">
        <v>885</v>
      </c>
      <c r="H1" s="206"/>
      <c r="I1" s="206"/>
      <c r="J1" s="206"/>
      <c r="K1" s="206"/>
      <c r="L1" s="206"/>
    </row>
    <row r="2" spans="1:12" ht="18" customHeight="1" x14ac:dyDescent="0.2">
      <c r="A2" s="207" t="s">
        <v>703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ht="97.5" customHeight="1" x14ac:dyDescent="0.2">
      <c r="A3" s="76"/>
      <c r="B3" s="76" t="s">
        <v>5</v>
      </c>
      <c r="C3" s="76" t="s">
        <v>207</v>
      </c>
      <c r="D3" s="76" t="s">
        <v>699</v>
      </c>
      <c r="E3" s="76" t="s">
        <v>208</v>
      </c>
      <c r="F3" s="76" t="s">
        <v>209</v>
      </c>
      <c r="G3" s="76" t="s">
        <v>694</v>
      </c>
      <c r="H3" s="76" t="s">
        <v>700</v>
      </c>
      <c r="I3" s="76" t="s">
        <v>701</v>
      </c>
      <c r="J3" s="76" t="s">
        <v>702</v>
      </c>
      <c r="K3" s="76" t="s">
        <v>695</v>
      </c>
      <c r="L3" s="76" t="s">
        <v>210</v>
      </c>
    </row>
    <row r="4" spans="1:12" ht="13.5" customHeight="1" x14ac:dyDescent="0.2">
      <c r="A4" s="77">
        <v>1</v>
      </c>
      <c r="B4" s="71" t="s">
        <v>211</v>
      </c>
      <c r="C4" s="78">
        <v>11</v>
      </c>
      <c r="D4" s="78">
        <v>20968841</v>
      </c>
      <c r="E4" s="78">
        <v>1825032</v>
      </c>
      <c r="F4" s="78">
        <v>126126</v>
      </c>
      <c r="G4" s="78">
        <v>328000</v>
      </c>
      <c r="H4" s="78">
        <v>1756035</v>
      </c>
      <c r="I4" s="78">
        <v>364063</v>
      </c>
      <c r="J4" s="78">
        <v>0</v>
      </c>
      <c r="K4" s="78">
        <v>1149320</v>
      </c>
      <c r="L4" s="78">
        <v>0</v>
      </c>
    </row>
    <row r="5" spans="1:12" ht="15" customHeight="1" x14ac:dyDescent="0.2">
      <c r="A5" s="77">
        <v>2</v>
      </c>
      <c r="B5" s="71" t="s">
        <v>212</v>
      </c>
      <c r="C5" s="78">
        <v>3</v>
      </c>
      <c r="D5" s="78">
        <v>8833574</v>
      </c>
      <c r="E5" s="78">
        <v>620000</v>
      </c>
      <c r="F5" s="78">
        <v>0</v>
      </c>
      <c r="G5" s="78">
        <v>600000</v>
      </c>
      <c r="H5" s="78">
        <v>447027</v>
      </c>
      <c r="I5" s="78">
        <v>357393</v>
      </c>
      <c r="J5" s="78">
        <v>0</v>
      </c>
      <c r="K5" s="78">
        <v>3228394</v>
      </c>
      <c r="L5" s="78">
        <v>0</v>
      </c>
    </row>
    <row r="6" spans="1:12" ht="26.25" customHeight="1" x14ac:dyDescent="0.2">
      <c r="A6" s="79">
        <v>3</v>
      </c>
      <c r="B6" s="74" t="s">
        <v>696</v>
      </c>
      <c r="C6" s="80">
        <v>14</v>
      </c>
      <c r="D6" s="80">
        <v>29802415</v>
      </c>
      <c r="E6" s="80">
        <v>2445032</v>
      </c>
      <c r="F6" s="80">
        <v>126126</v>
      </c>
      <c r="G6" s="80">
        <v>928000</v>
      </c>
      <c r="H6" s="80">
        <v>2203062</v>
      </c>
      <c r="I6" s="80">
        <v>721456</v>
      </c>
      <c r="J6" s="80">
        <v>0</v>
      </c>
      <c r="K6" s="80">
        <v>4377714</v>
      </c>
      <c r="L6" s="80">
        <v>0</v>
      </c>
    </row>
    <row r="7" spans="1:12" ht="38.25" x14ac:dyDescent="0.2">
      <c r="A7" s="77">
        <v>4</v>
      </c>
      <c r="B7" s="71" t="s">
        <v>214</v>
      </c>
      <c r="C7" s="78">
        <v>1</v>
      </c>
      <c r="D7" s="78">
        <v>1554999</v>
      </c>
      <c r="E7" s="78">
        <v>0</v>
      </c>
      <c r="F7" s="78">
        <v>0</v>
      </c>
      <c r="G7" s="78">
        <v>0</v>
      </c>
      <c r="H7" s="78">
        <v>149009</v>
      </c>
      <c r="I7" s="78">
        <v>12000</v>
      </c>
      <c r="J7" s="78">
        <v>0</v>
      </c>
      <c r="K7" s="78">
        <v>0</v>
      </c>
      <c r="L7" s="78">
        <v>0</v>
      </c>
    </row>
    <row r="8" spans="1:12" ht="15" x14ac:dyDescent="0.2">
      <c r="A8" s="77">
        <v>5</v>
      </c>
      <c r="B8" s="71" t="s">
        <v>216</v>
      </c>
      <c r="C8" s="78">
        <v>2</v>
      </c>
      <c r="D8" s="78">
        <v>1480396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34683</v>
      </c>
      <c r="L8" s="78">
        <v>0</v>
      </c>
    </row>
    <row r="9" spans="1:12" ht="25.5" x14ac:dyDescent="0.2">
      <c r="A9" s="79">
        <v>6</v>
      </c>
      <c r="B9" s="74" t="s">
        <v>218</v>
      </c>
      <c r="C9" s="80">
        <v>3</v>
      </c>
      <c r="D9" s="80">
        <v>3035395</v>
      </c>
      <c r="E9" s="80">
        <v>0</v>
      </c>
      <c r="F9" s="80">
        <v>0</v>
      </c>
      <c r="G9" s="80">
        <v>0</v>
      </c>
      <c r="H9" s="80">
        <v>149009</v>
      </c>
      <c r="I9" s="80">
        <v>12000</v>
      </c>
      <c r="J9" s="80">
        <v>0</v>
      </c>
      <c r="K9" s="80">
        <v>34683</v>
      </c>
      <c r="L9" s="80">
        <v>0</v>
      </c>
    </row>
    <row r="10" spans="1:12" ht="15" x14ac:dyDescent="0.2">
      <c r="A10" s="77">
        <v>7</v>
      </c>
      <c r="B10" s="71" t="s">
        <v>220</v>
      </c>
      <c r="C10" s="78">
        <v>1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5702194</v>
      </c>
    </row>
    <row r="11" spans="1:12" ht="25.5" x14ac:dyDescent="0.2">
      <c r="A11" s="77">
        <v>8</v>
      </c>
      <c r="B11" s="71" t="s">
        <v>222</v>
      </c>
      <c r="C11" s="78">
        <v>4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1920000</v>
      </c>
    </row>
    <row r="12" spans="1:12" ht="25.5" x14ac:dyDescent="0.2">
      <c r="A12" s="79">
        <v>9</v>
      </c>
      <c r="B12" s="74" t="s">
        <v>697</v>
      </c>
      <c r="C12" s="80">
        <v>5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7622194</v>
      </c>
    </row>
    <row r="13" spans="1:12" ht="25.5" x14ac:dyDescent="0.2">
      <c r="A13" s="77">
        <v>10</v>
      </c>
      <c r="B13" s="74" t="s">
        <v>698</v>
      </c>
      <c r="C13" s="80">
        <v>22</v>
      </c>
      <c r="D13" s="80">
        <v>32837810</v>
      </c>
      <c r="E13" s="80">
        <v>2445032</v>
      </c>
      <c r="F13" s="80">
        <v>126126</v>
      </c>
      <c r="G13" s="80">
        <v>928000</v>
      </c>
      <c r="H13" s="80">
        <v>2352071</v>
      </c>
      <c r="I13" s="80">
        <v>733456</v>
      </c>
      <c r="J13" s="80">
        <v>0</v>
      </c>
      <c r="K13" s="80">
        <v>4412397</v>
      </c>
      <c r="L13" s="80">
        <v>7622194</v>
      </c>
    </row>
    <row r="14" spans="1:12" ht="44.25" customHeight="1" x14ac:dyDescent="0.2">
      <c r="A14" s="77">
        <v>11</v>
      </c>
      <c r="B14" s="71" t="s">
        <v>225</v>
      </c>
      <c r="C14" s="78">
        <v>20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1:12" ht="27.75" customHeight="1" x14ac:dyDescent="0.2">
      <c r="A15" s="79">
        <v>12</v>
      </c>
      <c r="B15" s="71" t="s">
        <v>227</v>
      </c>
      <c r="C15" s="78">
        <v>20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</row>
    <row r="16" spans="1:12" ht="39" customHeight="1" x14ac:dyDescent="0.2">
      <c r="A16" s="77">
        <v>13</v>
      </c>
      <c r="B16" s="71" t="s">
        <v>229</v>
      </c>
      <c r="C16" s="78">
        <v>22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</sheetData>
  <mergeCells count="2">
    <mergeCell ref="G1:L1"/>
    <mergeCell ref="A2:L2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zoomScaleNormal="100" workbookViewId="0">
      <selection activeCell="B2" sqref="B2:I3"/>
    </sheetView>
  </sheetViews>
  <sheetFormatPr defaultRowHeight="12.75" x14ac:dyDescent="0.2"/>
  <cols>
    <col min="1" max="1" width="3" bestFit="1" customWidth="1"/>
    <col min="2" max="2" width="26.5703125" customWidth="1"/>
    <col min="3" max="3" width="14.140625" customWidth="1"/>
    <col min="4" max="4" width="16.5703125" customWidth="1"/>
    <col min="5" max="5" width="10.7109375" bestFit="1" customWidth="1"/>
    <col min="6" max="6" width="13" customWidth="1"/>
    <col min="7" max="7" width="11.42578125" customWidth="1"/>
    <col min="8" max="8" width="13.140625" customWidth="1"/>
    <col min="9" max="10" width="10.7109375" bestFit="1" customWidth="1"/>
  </cols>
  <sheetData>
    <row r="1" spans="1:10" x14ac:dyDescent="0.2">
      <c r="E1" s="209" t="s">
        <v>886</v>
      </c>
      <c r="F1" s="209"/>
      <c r="G1" s="209"/>
      <c r="H1" s="209"/>
      <c r="I1" s="209"/>
      <c r="J1" s="209"/>
    </row>
    <row r="2" spans="1:10" s="95" customFormat="1" ht="12.75" customHeight="1" x14ac:dyDescent="0.2">
      <c r="A2"/>
      <c r="B2" s="210" t="s">
        <v>704</v>
      </c>
      <c r="C2" s="210"/>
      <c r="D2" s="210"/>
      <c r="E2" s="210"/>
      <c r="F2" s="210"/>
      <c r="G2" s="210"/>
      <c r="H2" s="210"/>
      <c r="I2" s="210"/>
      <c r="J2"/>
    </row>
    <row r="3" spans="1:10" x14ac:dyDescent="0.2">
      <c r="B3" s="211"/>
      <c r="C3" s="211"/>
      <c r="D3" s="211"/>
      <c r="E3" s="211"/>
      <c r="F3" s="211"/>
      <c r="G3" s="211"/>
      <c r="H3" s="211"/>
      <c r="I3" s="211"/>
    </row>
    <row r="4" spans="1:10" x14ac:dyDescent="0.2">
      <c r="A4" s="70" t="s">
        <v>9</v>
      </c>
      <c r="B4" s="71" t="s">
        <v>230</v>
      </c>
      <c r="C4" s="72">
        <v>0</v>
      </c>
      <c r="D4" s="72">
        <v>1</v>
      </c>
      <c r="E4" s="72">
        <v>1</v>
      </c>
      <c r="F4" s="72">
        <v>0</v>
      </c>
      <c r="G4" s="72">
        <v>3</v>
      </c>
      <c r="H4" s="72">
        <v>1</v>
      </c>
      <c r="I4" s="72">
        <v>4</v>
      </c>
      <c r="J4" s="72">
        <v>5</v>
      </c>
    </row>
    <row r="5" spans="1:10" x14ac:dyDescent="0.2">
      <c r="A5" s="73" t="s">
        <v>2</v>
      </c>
      <c r="B5" s="74" t="s">
        <v>231</v>
      </c>
      <c r="C5" s="75">
        <v>0</v>
      </c>
      <c r="D5" s="75">
        <v>1</v>
      </c>
      <c r="E5" s="75">
        <v>1</v>
      </c>
      <c r="F5" s="75">
        <v>0</v>
      </c>
      <c r="G5" s="75">
        <v>3</v>
      </c>
      <c r="H5" s="75">
        <v>1</v>
      </c>
      <c r="I5" s="75">
        <v>4</v>
      </c>
      <c r="J5" s="75">
        <v>5</v>
      </c>
    </row>
    <row r="6" spans="1:10" x14ac:dyDescent="0.2">
      <c r="A6" s="70" t="s">
        <v>3</v>
      </c>
      <c r="B6" s="71" t="s">
        <v>232</v>
      </c>
      <c r="C6" s="72">
        <v>0</v>
      </c>
      <c r="D6" s="72">
        <v>0</v>
      </c>
      <c r="E6" s="72">
        <v>0</v>
      </c>
      <c r="F6" s="72">
        <v>0</v>
      </c>
      <c r="G6" s="72">
        <v>1</v>
      </c>
      <c r="H6" s="72">
        <v>1</v>
      </c>
      <c r="I6" s="72">
        <v>2</v>
      </c>
      <c r="J6" s="72">
        <v>2</v>
      </c>
    </row>
    <row r="7" spans="1:10" x14ac:dyDescent="0.2">
      <c r="A7" s="73" t="s">
        <v>23</v>
      </c>
      <c r="B7" s="74" t="s">
        <v>233</v>
      </c>
      <c r="C7" s="75">
        <v>0</v>
      </c>
      <c r="D7" s="75">
        <v>0</v>
      </c>
      <c r="E7" s="75">
        <v>0</v>
      </c>
      <c r="F7" s="75">
        <v>0</v>
      </c>
      <c r="G7" s="75">
        <v>1</v>
      </c>
      <c r="H7" s="75">
        <v>1</v>
      </c>
      <c r="I7" s="75">
        <v>2</v>
      </c>
      <c r="J7" s="75">
        <v>2</v>
      </c>
    </row>
    <row r="8" spans="1:10" ht="25.5" x14ac:dyDescent="0.2">
      <c r="A8" s="73" t="s">
        <v>155</v>
      </c>
      <c r="B8" s="74" t="s">
        <v>234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1</v>
      </c>
      <c r="I8" s="75">
        <v>1</v>
      </c>
      <c r="J8" s="75">
        <v>1</v>
      </c>
    </row>
    <row r="9" spans="1:10" x14ac:dyDescent="0.2">
      <c r="A9" s="70" t="s">
        <v>24</v>
      </c>
      <c r="B9" s="71" t="s">
        <v>235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1</v>
      </c>
      <c r="I9" s="72">
        <v>1</v>
      </c>
      <c r="J9" s="72">
        <v>1</v>
      </c>
    </row>
    <row r="10" spans="1:10" x14ac:dyDescent="0.2">
      <c r="A10" s="70" t="s">
        <v>32</v>
      </c>
      <c r="B10" s="71" t="s">
        <v>236</v>
      </c>
      <c r="C10" s="72">
        <v>0</v>
      </c>
      <c r="D10" s="72">
        <v>0</v>
      </c>
      <c r="E10" s="72">
        <v>0</v>
      </c>
      <c r="F10" s="72">
        <v>1</v>
      </c>
      <c r="G10" s="72">
        <v>0</v>
      </c>
      <c r="H10" s="72">
        <v>0</v>
      </c>
      <c r="I10" s="72">
        <v>1</v>
      </c>
      <c r="J10" s="72">
        <v>1</v>
      </c>
    </row>
    <row r="11" spans="1:10" x14ac:dyDescent="0.2">
      <c r="A11" s="70" t="s">
        <v>34</v>
      </c>
      <c r="B11" s="71" t="s">
        <v>237</v>
      </c>
      <c r="C11" s="72">
        <v>0</v>
      </c>
      <c r="D11" s="72">
        <v>0</v>
      </c>
      <c r="E11" s="72">
        <v>0</v>
      </c>
      <c r="F11" s="72">
        <v>3</v>
      </c>
      <c r="G11" s="72">
        <v>10</v>
      </c>
      <c r="H11" s="72">
        <v>0</v>
      </c>
      <c r="I11" s="72">
        <v>13</v>
      </c>
      <c r="J11" s="72">
        <v>13</v>
      </c>
    </row>
    <row r="12" spans="1:10" x14ac:dyDescent="0.2">
      <c r="A12" s="73" t="s">
        <v>40</v>
      </c>
      <c r="B12" s="74" t="s">
        <v>238</v>
      </c>
      <c r="C12" s="75">
        <v>0</v>
      </c>
      <c r="D12" s="75">
        <v>0</v>
      </c>
      <c r="E12" s="75">
        <v>0</v>
      </c>
      <c r="F12" s="75">
        <v>4</v>
      </c>
      <c r="G12" s="75">
        <v>10</v>
      </c>
      <c r="H12" s="75">
        <v>1</v>
      </c>
      <c r="I12" s="75">
        <v>15</v>
      </c>
      <c r="J12" s="75">
        <v>15</v>
      </c>
    </row>
    <row r="13" spans="1:10" x14ac:dyDescent="0.2">
      <c r="A13" s="73" t="s">
        <v>239</v>
      </c>
      <c r="B13" s="74" t="s">
        <v>240</v>
      </c>
      <c r="C13" s="75">
        <v>0</v>
      </c>
      <c r="D13" s="75">
        <v>1</v>
      </c>
      <c r="E13" s="75">
        <v>1</v>
      </c>
      <c r="F13" s="75">
        <v>4</v>
      </c>
      <c r="G13" s="75">
        <v>14</v>
      </c>
      <c r="H13" s="75">
        <v>3</v>
      </c>
      <c r="I13" s="75">
        <v>21</v>
      </c>
      <c r="J13" s="75">
        <v>22</v>
      </c>
    </row>
    <row r="14" spans="1:10" x14ac:dyDescent="0.2">
      <c r="A14" s="73" t="s">
        <v>48</v>
      </c>
      <c r="B14" s="74" t="s">
        <v>241</v>
      </c>
      <c r="C14" s="75">
        <v>0</v>
      </c>
      <c r="D14" s="75">
        <v>0</v>
      </c>
      <c r="E14" s="75">
        <v>0</v>
      </c>
      <c r="F14" s="75">
        <v>1</v>
      </c>
      <c r="G14" s="75">
        <v>11</v>
      </c>
      <c r="H14" s="75">
        <v>2</v>
      </c>
      <c r="I14" s="75">
        <v>14</v>
      </c>
      <c r="J14" s="75">
        <v>14</v>
      </c>
    </row>
    <row r="15" spans="1:10" x14ac:dyDescent="0.2">
      <c r="A15" s="70" t="s">
        <v>50</v>
      </c>
      <c r="B15" s="71" t="s">
        <v>242</v>
      </c>
      <c r="C15" s="72">
        <v>0</v>
      </c>
      <c r="D15" s="72">
        <v>0</v>
      </c>
      <c r="E15" s="72">
        <v>0</v>
      </c>
      <c r="F15" s="72">
        <v>0</v>
      </c>
      <c r="G15" s="72">
        <v>1</v>
      </c>
      <c r="H15" s="72">
        <v>1</v>
      </c>
      <c r="I15" s="72">
        <v>2</v>
      </c>
      <c r="J15" s="72">
        <v>2</v>
      </c>
    </row>
    <row r="16" spans="1:10" x14ac:dyDescent="0.2">
      <c r="A16" s="70" t="s">
        <v>52</v>
      </c>
      <c r="B16" s="71" t="s">
        <v>243</v>
      </c>
      <c r="C16" s="72">
        <v>0</v>
      </c>
      <c r="D16" s="72">
        <v>0</v>
      </c>
      <c r="E16" s="72">
        <v>0</v>
      </c>
      <c r="F16" s="72">
        <v>1</v>
      </c>
      <c r="G16" s="72">
        <v>10</v>
      </c>
      <c r="H16" s="72">
        <v>1</v>
      </c>
      <c r="I16" s="72">
        <v>12</v>
      </c>
      <c r="J16" s="72">
        <v>12</v>
      </c>
    </row>
    <row r="17" spans="1:10" ht="25.5" x14ac:dyDescent="0.2">
      <c r="A17" s="73" t="s">
        <v>69</v>
      </c>
      <c r="B17" s="74" t="s">
        <v>244</v>
      </c>
      <c r="C17" s="75">
        <v>0</v>
      </c>
      <c r="D17" s="75">
        <v>0</v>
      </c>
      <c r="E17" s="75">
        <v>0</v>
      </c>
      <c r="F17" s="75">
        <v>3</v>
      </c>
      <c r="G17" s="75">
        <v>0</v>
      </c>
      <c r="H17" s="75">
        <v>0</v>
      </c>
      <c r="I17" s="75">
        <v>3</v>
      </c>
      <c r="J17" s="75">
        <v>3</v>
      </c>
    </row>
    <row r="18" spans="1:10" x14ac:dyDescent="0.2">
      <c r="A18" s="70" t="s">
        <v>71</v>
      </c>
      <c r="B18" s="71" t="s">
        <v>245</v>
      </c>
      <c r="C18" s="72">
        <v>0</v>
      </c>
      <c r="D18" s="72">
        <v>0</v>
      </c>
      <c r="E18" s="72">
        <v>0</v>
      </c>
      <c r="F18" s="72">
        <v>3</v>
      </c>
      <c r="G18" s="72">
        <v>0</v>
      </c>
      <c r="H18" s="72">
        <v>0</v>
      </c>
      <c r="I18" s="72">
        <v>3</v>
      </c>
      <c r="J18" s="72">
        <v>3</v>
      </c>
    </row>
    <row r="19" spans="1:10" ht="25.5" x14ac:dyDescent="0.2">
      <c r="A19" s="73" t="s">
        <v>76</v>
      </c>
      <c r="B19" s="74" t="s">
        <v>246</v>
      </c>
      <c r="C19" s="75">
        <v>0</v>
      </c>
      <c r="D19" s="75">
        <v>0</v>
      </c>
      <c r="E19" s="75">
        <v>0</v>
      </c>
      <c r="F19" s="75">
        <v>2</v>
      </c>
      <c r="G19" s="75">
        <v>0</v>
      </c>
      <c r="H19" s="75">
        <v>0</v>
      </c>
      <c r="I19" s="75">
        <v>2</v>
      </c>
      <c r="J19" s="75">
        <v>2</v>
      </c>
    </row>
    <row r="20" spans="1:10" x14ac:dyDescent="0.2">
      <c r="A20" s="70" t="s">
        <v>247</v>
      </c>
      <c r="B20" s="71" t="s">
        <v>245</v>
      </c>
      <c r="C20" s="72">
        <v>0</v>
      </c>
      <c r="D20" s="72">
        <v>0</v>
      </c>
      <c r="E20" s="72">
        <v>0</v>
      </c>
      <c r="F20" s="72">
        <v>2</v>
      </c>
      <c r="G20" s="72">
        <v>0</v>
      </c>
      <c r="H20" s="72">
        <v>0</v>
      </c>
      <c r="I20" s="72">
        <v>2</v>
      </c>
      <c r="J20" s="72">
        <v>2</v>
      </c>
    </row>
    <row r="21" spans="1:10" ht="25.5" x14ac:dyDescent="0.2">
      <c r="A21" s="73" t="s">
        <v>248</v>
      </c>
      <c r="B21" s="74" t="s">
        <v>249</v>
      </c>
      <c r="C21" s="75">
        <v>0</v>
      </c>
      <c r="D21" s="75">
        <v>1</v>
      </c>
      <c r="E21" s="75">
        <v>1</v>
      </c>
      <c r="F21" s="75">
        <v>0</v>
      </c>
      <c r="G21" s="75">
        <v>3</v>
      </c>
      <c r="H21" s="75">
        <v>1</v>
      </c>
      <c r="I21" s="75">
        <v>4</v>
      </c>
      <c r="J21" s="75">
        <v>5</v>
      </c>
    </row>
    <row r="22" spans="1:10" x14ac:dyDescent="0.2">
      <c r="A22" s="70" t="s">
        <v>250</v>
      </c>
      <c r="B22" s="71" t="s">
        <v>245</v>
      </c>
      <c r="C22" s="72">
        <v>0</v>
      </c>
      <c r="D22" s="72">
        <v>1</v>
      </c>
      <c r="E22" s="72">
        <v>1</v>
      </c>
      <c r="F22" s="72">
        <v>0</v>
      </c>
      <c r="G22" s="72">
        <v>3</v>
      </c>
      <c r="H22" s="72">
        <v>1</v>
      </c>
      <c r="I22" s="72">
        <v>4</v>
      </c>
      <c r="J22" s="72">
        <v>5</v>
      </c>
    </row>
    <row r="23" spans="1:10" ht="25.5" x14ac:dyDescent="0.2">
      <c r="A23" s="73" t="s">
        <v>79</v>
      </c>
      <c r="B23" s="74" t="s">
        <v>251</v>
      </c>
      <c r="C23" s="75">
        <v>0</v>
      </c>
      <c r="D23" s="75">
        <v>0</v>
      </c>
      <c r="E23" s="75">
        <v>0</v>
      </c>
      <c r="F23" s="75">
        <v>0</v>
      </c>
      <c r="G23" s="75">
        <v>2</v>
      </c>
      <c r="H23" s="75">
        <v>1</v>
      </c>
      <c r="I23" s="75">
        <v>3</v>
      </c>
      <c r="J23" s="75">
        <v>3</v>
      </c>
    </row>
    <row r="24" spans="1:10" x14ac:dyDescent="0.2">
      <c r="A24" s="70" t="s">
        <v>213</v>
      </c>
      <c r="B24" s="71" t="s">
        <v>242</v>
      </c>
      <c r="C24" s="72">
        <v>0</v>
      </c>
      <c r="D24" s="72">
        <v>0</v>
      </c>
      <c r="E24" s="72">
        <v>0</v>
      </c>
      <c r="F24" s="72">
        <v>0</v>
      </c>
      <c r="G24" s="72">
        <v>2</v>
      </c>
      <c r="H24" s="72">
        <v>1</v>
      </c>
      <c r="I24" s="72">
        <v>3</v>
      </c>
      <c r="J24" s="72">
        <v>3</v>
      </c>
    </row>
  </sheetData>
  <mergeCells count="2">
    <mergeCell ref="E1:J1"/>
    <mergeCell ref="B2:I3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Layout" zoomScaleNormal="100" zoomScaleSheetLayoutView="100" workbookViewId="0">
      <selection sqref="A1:F1"/>
    </sheetView>
  </sheetViews>
  <sheetFormatPr defaultColWidth="11.5703125" defaultRowHeight="15" x14ac:dyDescent="0.25"/>
  <cols>
    <col min="1" max="1" width="11.28515625" style="20" bestFit="1" customWidth="1"/>
    <col min="2" max="2" width="53.7109375" style="20" customWidth="1"/>
    <col min="3" max="5" width="20.85546875" style="20" bestFit="1" customWidth="1"/>
    <col min="6" max="6" width="12.42578125" style="20" customWidth="1"/>
    <col min="7" max="16384" width="11.5703125" style="20"/>
  </cols>
  <sheetData>
    <row r="1" spans="1:6" ht="13.9" customHeight="1" x14ac:dyDescent="0.25">
      <c r="A1" s="213" t="s">
        <v>887</v>
      </c>
      <c r="B1" s="213"/>
      <c r="C1" s="213"/>
      <c r="D1" s="213"/>
      <c r="E1" s="213"/>
      <c r="F1" s="213"/>
    </row>
    <row r="2" spans="1:6" ht="33.75" customHeight="1" x14ac:dyDescent="0.3">
      <c r="A2" s="214" t="s">
        <v>722</v>
      </c>
      <c r="B2" s="214"/>
      <c r="C2" s="214"/>
      <c r="D2" s="214"/>
      <c r="E2" s="214"/>
      <c r="F2" s="214"/>
    </row>
    <row r="3" spans="1:6" ht="12.75" customHeight="1" x14ac:dyDescent="0.3">
      <c r="A3" s="97"/>
      <c r="B3" s="97"/>
      <c r="C3" s="97"/>
      <c r="D3" s="97"/>
      <c r="E3" s="96"/>
      <c r="F3" s="96"/>
    </row>
    <row r="4" spans="1:6" ht="29.85" customHeight="1" x14ac:dyDescent="0.25">
      <c r="A4" s="215" t="s">
        <v>723</v>
      </c>
      <c r="B4" s="215"/>
      <c r="C4" s="215"/>
      <c r="D4" s="215"/>
      <c r="E4" s="215"/>
      <c r="F4" s="215"/>
    </row>
    <row r="5" spans="1:6" ht="15" customHeight="1" x14ac:dyDescent="0.3">
      <c r="A5" s="98"/>
      <c r="B5" s="212"/>
      <c r="C5" s="212"/>
      <c r="D5" s="212"/>
      <c r="E5" s="213" t="s">
        <v>547</v>
      </c>
      <c r="F5" s="213"/>
    </row>
    <row r="6" spans="1:6" ht="18.75" x14ac:dyDescent="0.3">
      <c r="A6" s="98"/>
      <c r="B6" s="99"/>
      <c r="C6" s="99"/>
      <c r="D6" s="99"/>
      <c r="E6" s="96"/>
      <c r="F6" s="96"/>
    </row>
    <row r="7" spans="1:6" ht="56.25" x14ac:dyDescent="0.25">
      <c r="A7" s="100" t="s">
        <v>705</v>
      </c>
      <c r="B7" s="100" t="s">
        <v>706</v>
      </c>
      <c r="C7" s="101" t="s">
        <v>724</v>
      </c>
      <c r="D7" s="101" t="s">
        <v>572</v>
      </c>
      <c r="E7" s="101" t="s">
        <v>573</v>
      </c>
      <c r="F7" s="101" t="s">
        <v>522</v>
      </c>
    </row>
    <row r="8" spans="1:6" ht="18.75" x14ac:dyDescent="0.3">
      <c r="A8" s="102">
        <v>1</v>
      </c>
      <c r="B8" s="103" t="s">
        <v>707</v>
      </c>
      <c r="C8" s="104">
        <v>31300000</v>
      </c>
      <c r="D8" s="104">
        <v>34497690</v>
      </c>
      <c r="E8" s="105">
        <v>33118290</v>
      </c>
      <c r="F8" s="106">
        <f>E8/D8</f>
        <v>0.96001471402867844</v>
      </c>
    </row>
    <row r="9" spans="1:6" ht="18.75" x14ac:dyDescent="0.3">
      <c r="A9" s="102">
        <v>2</v>
      </c>
      <c r="B9" s="103" t="s">
        <v>708</v>
      </c>
      <c r="C9" s="104">
        <v>0</v>
      </c>
      <c r="D9" s="104">
        <v>0</v>
      </c>
      <c r="E9" s="105">
        <v>0</v>
      </c>
      <c r="F9" s="106"/>
    </row>
    <row r="10" spans="1:6" ht="18.75" x14ac:dyDescent="0.3">
      <c r="A10" s="102">
        <v>3</v>
      </c>
      <c r="B10" s="103" t="s">
        <v>709</v>
      </c>
      <c r="C10" s="104">
        <v>2735000</v>
      </c>
      <c r="D10" s="104">
        <v>2781088</v>
      </c>
      <c r="E10" s="105">
        <v>2781088</v>
      </c>
      <c r="F10" s="106">
        <f t="shared" ref="F10:F17" si="0">E10/D10</f>
        <v>1</v>
      </c>
    </row>
    <row r="11" spans="1:6" ht="18.75" x14ac:dyDescent="0.3">
      <c r="A11" s="102">
        <v>4</v>
      </c>
      <c r="B11" s="103" t="s">
        <v>710</v>
      </c>
      <c r="C11" s="104">
        <v>18471000</v>
      </c>
      <c r="D11" s="104">
        <v>19671830</v>
      </c>
      <c r="E11" s="105">
        <v>19671830</v>
      </c>
      <c r="F11" s="106">
        <f t="shared" si="0"/>
        <v>1</v>
      </c>
    </row>
    <row r="12" spans="1:6" ht="18.75" x14ac:dyDescent="0.3">
      <c r="A12" s="107">
        <v>5</v>
      </c>
      <c r="B12" s="108" t="s">
        <v>711</v>
      </c>
      <c r="C12" s="109">
        <f>SUM(C8:C11)</f>
        <v>52506000</v>
      </c>
      <c r="D12" s="109">
        <f>SUM(D8:D11)</f>
        <v>56950608</v>
      </c>
      <c r="E12" s="109">
        <f>SUM(E8:E11)</f>
        <v>55571208</v>
      </c>
      <c r="F12" s="110">
        <f t="shared" si="0"/>
        <v>0.97577901187639648</v>
      </c>
    </row>
    <row r="13" spans="1:6" ht="18.75" x14ac:dyDescent="0.3">
      <c r="A13" s="102">
        <v>6</v>
      </c>
      <c r="B13" s="103" t="s">
        <v>712</v>
      </c>
      <c r="C13" s="104">
        <v>40000000</v>
      </c>
      <c r="D13" s="104">
        <v>54210550</v>
      </c>
      <c r="E13" s="105">
        <v>54303189</v>
      </c>
      <c r="F13" s="106">
        <f t="shared" si="0"/>
        <v>1.0017088740106861</v>
      </c>
    </row>
    <row r="14" spans="1:6" ht="18.75" x14ac:dyDescent="0.3">
      <c r="A14" s="102">
        <v>7</v>
      </c>
      <c r="B14" s="103" t="s">
        <v>713</v>
      </c>
      <c r="C14" s="104">
        <v>0</v>
      </c>
      <c r="D14" s="104"/>
      <c r="E14" s="105"/>
      <c r="F14" s="106"/>
    </row>
    <row r="15" spans="1:6" ht="18.75" x14ac:dyDescent="0.3">
      <c r="A15" s="102">
        <v>8</v>
      </c>
      <c r="B15" s="108" t="s">
        <v>714</v>
      </c>
      <c r="C15" s="111">
        <f>SUM(C13:C14)</f>
        <v>40000000</v>
      </c>
      <c r="D15" s="111">
        <f>SUM(D13:D14)</f>
        <v>54210550</v>
      </c>
      <c r="E15" s="111">
        <f>SUM(E13:E14)</f>
        <v>54303189</v>
      </c>
      <c r="F15" s="110">
        <f t="shared" si="0"/>
        <v>1.0017088740106861</v>
      </c>
    </row>
    <row r="16" spans="1:6" ht="18.75" x14ac:dyDescent="0.3">
      <c r="A16" s="102">
        <v>9</v>
      </c>
      <c r="B16" s="103" t="s">
        <v>715</v>
      </c>
      <c r="C16" s="104">
        <v>1433000</v>
      </c>
      <c r="D16" s="104">
        <v>1433000</v>
      </c>
      <c r="E16" s="105">
        <v>1451530</v>
      </c>
      <c r="F16" s="106">
        <f t="shared" si="0"/>
        <v>1.0129309141660852</v>
      </c>
    </row>
    <row r="17" spans="1:6" ht="18.75" x14ac:dyDescent="0.3">
      <c r="A17" s="102">
        <v>9</v>
      </c>
      <c r="B17" s="103" t="s">
        <v>716</v>
      </c>
      <c r="C17" s="104">
        <v>35000000</v>
      </c>
      <c r="D17" s="104">
        <v>42156050</v>
      </c>
      <c r="E17" s="105">
        <v>41745515</v>
      </c>
      <c r="F17" s="106">
        <f t="shared" si="0"/>
        <v>0.99026154015853007</v>
      </c>
    </row>
    <row r="18" spans="1:6" ht="18.75" x14ac:dyDescent="0.3">
      <c r="A18" s="102">
        <v>10</v>
      </c>
      <c r="B18" s="103" t="s">
        <v>717</v>
      </c>
      <c r="C18" s="104">
        <v>0</v>
      </c>
      <c r="D18" s="104">
        <v>0</v>
      </c>
      <c r="E18" s="105"/>
      <c r="F18" s="106"/>
    </row>
    <row r="19" spans="1:6" ht="18.75" x14ac:dyDescent="0.3">
      <c r="A19" s="107">
        <v>11</v>
      </c>
      <c r="B19" s="108" t="s">
        <v>718</v>
      </c>
      <c r="C19" s="111">
        <f>C17+C18</f>
        <v>35000000</v>
      </c>
      <c r="D19" s="111">
        <f>D17+D18</f>
        <v>42156050</v>
      </c>
      <c r="E19" s="111">
        <f>E17+E18</f>
        <v>41745515</v>
      </c>
      <c r="F19" s="106">
        <f>E19/D19</f>
        <v>0.99026154015853007</v>
      </c>
    </row>
    <row r="20" spans="1:6" ht="18.75" x14ac:dyDescent="0.3">
      <c r="A20" s="107">
        <v>12</v>
      </c>
      <c r="B20" s="112" t="s">
        <v>719</v>
      </c>
      <c r="C20" s="111">
        <f>C15+C16+C19</f>
        <v>76433000</v>
      </c>
      <c r="D20" s="111">
        <f>D15+D16+D19</f>
        <v>97799600</v>
      </c>
      <c r="E20" s="111">
        <f>E15+E16+E19</f>
        <v>97500234</v>
      </c>
      <c r="F20" s="106">
        <f>E20/D20</f>
        <v>0.99693898543552328</v>
      </c>
    </row>
    <row r="21" spans="1:6" ht="18.75" x14ac:dyDescent="0.3">
      <c r="A21" s="102">
        <v>13</v>
      </c>
      <c r="B21" s="103" t="s">
        <v>725</v>
      </c>
      <c r="C21" s="104">
        <v>200000</v>
      </c>
      <c r="D21" s="104">
        <v>202738</v>
      </c>
      <c r="E21" s="105">
        <v>228059</v>
      </c>
      <c r="F21" s="106">
        <f>E21/D21</f>
        <v>1.1248951849184663</v>
      </c>
    </row>
    <row r="22" spans="1:6" ht="18.75" x14ac:dyDescent="0.3">
      <c r="A22" s="102">
        <v>14</v>
      </c>
      <c r="B22" s="103" t="s">
        <v>720</v>
      </c>
      <c r="C22" s="104">
        <v>0</v>
      </c>
      <c r="D22" s="104">
        <v>0</v>
      </c>
      <c r="E22" s="105"/>
      <c r="F22" s="106"/>
    </row>
    <row r="23" spans="1:6" ht="18.75" x14ac:dyDescent="0.3">
      <c r="A23" s="107">
        <v>15</v>
      </c>
      <c r="B23" s="108" t="s">
        <v>721</v>
      </c>
      <c r="C23" s="109">
        <f>SUM(C21:C22)</f>
        <v>200000</v>
      </c>
      <c r="D23" s="109">
        <f>SUM(D21:D22)</f>
        <v>202738</v>
      </c>
      <c r="E23" s="109">
        <f>SUM(E21:E22)</f>
        <v>228059</v>
      </c>
      <c r="F23" s="106">
        <f>E23/D23</f>
        <v>1.1248951849184663</v>
      </c>
    </row>
    <row r="24" spans="1:6" ht="18.75" x14ac:dyDescent="0.3">
      <c r="A24" s="113"/>
      <c r="B24" s="113" t="s">
        <v>158</v>
      </c>
      <c r="C24" s="114">
        <f>C12+C20+C23</f>
        <v>129139000</v>
      </c>
      <c r="D24" s="114">
        <f>D12+D20+D23</f>
        <v>154952946</v>
      </c>
      <c r="E24" s="114">
        <f>E12+E20+E23</f>
        <v>153299501</v>
      </c>
      <c r="F24" s="115">
        <f>E24/D24</f>
        <v>0.98932937357641459</v>
      </c>
    </row>
    <row r="25" spans="1:6" ht="18.75" x14ac:dyDescent="0.3">
      <c r="A25" s="98"/>
      <c r="B25" s="98"/>
      <c r="C25" s="98"/>
      <c r="D25" s="98"/>
      <c r="E25" s="97"/>
      <c r="F25" s="97"/>
    </row>
    <row r="26" spans="1:6" x14ac:dyDescent="0.25">
      <c r="A26" s="116"/>
      <c r="B26" s="116"/>
      <c r="C26" s="116"/>
      <c r="D26" s="116"/>
    </row>
  </sheetData>
  <sheetProtection selectLockedCells="1" selectUnlockedCells="1"/>
  <mergeCells count="5">
    <mergeCell ref="B5:D5"/>
    <mergeCell ref="E5:F5"/>
    <mergeCell ref="A2:F2"/>
    <mergeCell ref="A4:F4"/>
    <mergeCell ref="A1:F1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9</vt:i4>
      </vt:variant>
    </vt:vector>
  </HeadingPairs>
  <TitlesOfParts>
    <vt:vector size="34" baseType="lpstr">
      <vt:lpstr>1. mell.</vt:lpstr>
      <vt:lpstr>2.mell.</vt:lpstr>
      <vt:lpstr>3. mell.</vt:lpstr>
      <vt:lpstr>4. mell</vt:lpstr>
      <vt:lpstr>5. mell</vt:lpstr>
      <vt:lpstr>6. mell</vt:lpstr>
      <vt:lpstr>7. mell.</vt:lpstr>
      <vt:lpstr>8. mell.</vt:lpstr>
      <vt:lpstr>9 mell</vt:lpstr>
      <vt:lpstr>10. mell.</vt:lpstr>
      <vt:lpstr>11.1 mell.</vt:lpstr>
      <vt:lpstr>11.2 mell.</vt:lpstr>
      <vt:lpstr>11.3 mell</vt:lpstr>
      <vt:lpstr>11.4 mell</vt:lpstr>
      <vt:lpstr>11.5 mell</vt:lpstr>
      <vt:lpstr>11.6 mell.</vt:lpstr>
      <vt:lpstr>11.7 mell</vt:lpstr>
      <vt:lpstr>11.8 mell</vt:lpstr>
      <vt:lpstr>12.mell</vt:lpstr>
      <vt:lpstr>13 mell</vt:lpstr>
      <vt:lpstr>14 mell</vt:lpstr>
      <vt:lpstr>15. mell.</vt:lpstr>
      <vt:lpstr>16. mell</vt:lpstr>
      <vt:lpstr>17. mell</vt:lpstr>
      <vt:lpstr>18. mell.</vt:lpstr>
      <vt:lpstr>'12.mell'!Nyomtatási_cím</vt:lpstr>
      <vt:lpstr>'18. mell.'!Nyomtatási_cím</vt:lpstr>
      <vt:lpstr>'2.mell.'!Nyomtatási_cím</vt:lpstr>
      <vt:lpstr>'3. mell.'!Nyomtatási_cím</vt:lpstr>
      <vt:lpstr>'4. mell'!Nyomtatási_cím</vt:lpstr>
      <vt:lpstr>'5. mell'!Nyomtatási_cím</vt:lpstr>
      <vt:lpstr>'1. mell.'!Nyomtatási_terület</vt:lpstr>
      <vt:lpstr>'16. mell'!Nyomtatási_terület</vt:lpstr>
      <vt:lpstr>'9 mell'!Nyomtatási_terület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user</cp:lastModifiedBy>
  <cp:lastPrinted>2018-06-22T11:25:44Z</cp:lastPrinted>
  <dcterms:created xsi:type="dcterms:W3CDTF">2010-05-29T08:47:41Z</dcterms:created>
  <dcterms:modified xsi:type="dcterms:W3CDTF">2021-12-03T09:55:33Z</dcterms:modified>
</cp:coreProperties>
</file>